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7145" windowHeight="113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0" i="1"/>
  <c r="E21"/>
  <c r="E23"/>
  <c r="B20"/>
  <c r="B21"/>
  <c r="B23"/>
  <c r="F5"/>
  <c r="F6"/>
  <c r="F7"/>
  <c r="F9"/>
  <c r="F10"/>
  <c r="F12" s="1"/>
  <c r="D18"/>
  <c r="C21"/>
  <c r="C20"/>
  <c r="I7"/>
  <c r="I6"/>
  <c r="I5"/>
  <c r="H9"/>
  <c r="J9"/>
  <c r="K9"/>
  <c r="L9"/>
  <c r="M9"/>
  <c r="E9"/>
  <c r="H10"/>
  <c r="H12" s="1"/>
  <c r="I10"/>
  <c r="J10"/>
  <c r="J12" s="1"/>
  <c r="K10"/>
  <c r="K12" s="1"/>
  <c r="L10"/>
  <c r="L12" s="1"/>
  <c r="M10"/>
  <c r="M12" s="1"/>
  <c r="E10"/>
  <c r="E12" s="1"/>
  <c r="C9"/>
  <c r="D9"/>
  <c r="D17" s="1"/>
  <c r="D21" s="1"/>
  <c r="G9"/>
  <c r="C10"/>
  <c r="C12" s="1"/>
  <c r="D10"/>
  <c r="G10"/>
  <c r="G12" s="1"/>
  <c r="B10"/>
  <c r="B9"/>
  <c r="I9" l="1"/>
  <c r="I12" s="1"/>
  <c r="D20"/>
  <c r="D23" s="1"/>
  <c r="B12"/>
  <c r="D12"/>
  <c r="C23"/>
</calcChain>
</file>

<file path=xl/sharedStrings.xml><?xml version="1.0" encoding="utf-8"?>
<sst xmlns="http://schemas.openxmlformats.org/spreadsheetml/2006/main" count="29" uniqueCount="26">
  <si>
    <t>r</t>
  </si>
  <si>
    <t>h</t>
  </si>
  <si>
    <t>w</t>
  </si>
  <si>
    <t>l</t>
  </si>
  <si>
    <t>s</t>
  </si>
  <si>
    <t>t</t>
  </si>
  <si>
    <t>g</t>
  </si>
  <si>
    <t>G</t>
  </si>
  <si>
    <t>a</t>
  </si>
  <si>
    <t>b</t>
  </si>
  <si>
    <t>c</t>
  </si>
  <si>
    <t>m</t>
  </si>
  <si>
    <t>All dimensions in mm</t>
  </si>
  <si>
    <t>mean</t>
  </si>
  <si>
    <t>sdev</t>
  </si>
  <si>
    <t>sdev/mean</t>
  </si>
  <si>
    <t>Battery Dimensions</t>
  </si>
  <si>
    <t>Container Dimensions</t>
  </si>
  <si>
    <t>Battery 1</t>
  </si>
  <si>
    <t>Battery 2</t>
  </si>
  <si>
    <t>Battery 3</t>
  </si>
  <si>
    <t>Canon Charger</t>
  </si>
  <si>
    <t>Canon Magazine</t>
  </si>
  <si>
    <t>Cover 1</t>
  </si>
  <si>
    <t>Cover 2</t>
  </si>
  <si>
    <t>bottom thickness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</si>
</sst>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rush Script MT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24</xdr:row>
      <xdr:rowOff>152400</xdr:rowOff>
    </xdr:from>
    <xdr:to>
      <xdr:col>8</xdr:col>
      <xdr:colOff>76200</xdr:colOff>
      <xdr:row>47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5" y="4781550"/>
          <a:ext cx="3143250" cy="437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438150</xdr:colOff>
      <xdr:row>12</xdr:row>
      <xdr:rowOff>0</xdr:rowOff>
    </xdr:from>
    <xdr:to>
      <xdr:col>19</xdr:col>
      <xdr:colOff>581025</xdr:colOff>
      <xdr:row>31</xdr:row>
      <xdr:rowOff>161925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0525" y="2343150"/>
          <a:ext cx="6372225" cy="3781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428625</xdr:colOff>
      <xdr:row>26</xdr:row>
      <xdr:rowOff>142875</xdr:rowOff>
    </xdr:from>
    <xdr:to>
      <xdr:col>0</xdr:col>
      <xdr:colOff>1190625</xdr:colOff>
      <xdr:row>29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153025"/>
          <a:ext cx="76200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66675</xdr:colOff>
      <xdr:row>32</xdr:row>
      <xdr:rowOff>142875</xdr:rowOff>
    </xdr:from>
    <xdr:to>
      <xdr:col>16</xdr:col>
      <xdr:colOff>228600</xdr:colOff>
      <xdr:row>45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57750" y="6296025"/>
          <a:ext cx="4048125" cy="2486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3"/>
  <sheetViews>
    <sheetView tabSelected="1" workbookViewId="0">
      <selection activeCell="F17" sqref="F17"/>
    </sheetView>
  </sheetViews>
  <sheetFormatPr defaultRowHeight="15"/>
  <cols>
    <col min="1" max="1" width="20.42578125" bestFit="1" customWidth="1"/>
    <col min="2" max="4" width="6" bestFit="1" customWidth="1"/>
    <col min="5" max="5" width="7.7109375" bestFit="1" customWidth="1"/>
    <col min="6" max="7" width="5.140625" bestFit="1" customWidth="1"/>
    <col min="8" max="13" width="7.7109375" bestFit="1" customWidth="1"/>
  </cols>
  <sheetData>
    <row r="2" spans="1:13">
      <c r="A2" t="s">
        <v>12</v>
      </c>
    </row>
    <row r="3" spans="1:13">
      <c r="A3" t="s">
        <v>16</v>
      </c>
    </row>
    <row r="4" spans="1:13" ht="19.5">
      <c r="B4" s="1" t="s">
        <v>1</v>
      </c>
      <c r="C4" s="1" t="s">
        <v>2</v>
      </c>
      <c r="D4" s="2" t="s">
        <v>3</v>
      </c>
      <c r="E4" s="1" t="s">
        <v>11</v>
      </c>
      <c r="F4" s="1" t="s">
        <v>0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</row>
    <row r="5" spans="1:13">
      <c r="A5" s="6" t="s">
        <v>18</v>
      </c>
      <c r="B5" s="3">
        <v>16.100000000000001</v>
      </c>
      <c r="C5">
        <v>33.24</v>
      </c>
      <c r="D5">
        <v>45.06</v>
      </c>
      <c r="E5" s="3">
        <v>1.71</v>
      </c>
      <c r="F5" s="3">
        <f>AVERAGE(0.52,0.54,0.49)</f>
        <v>0.51666666666666672</v>
      </c>
      <c r="G5">
        <v>3.55</v>
      </c>
      <c r="H5" s="3">
        <v>4.5999999999999996</v>
      </c>
      <c r="I5">
        <f>(C5-29.3)/2</f>
        <v>1.9700000000000006</v>
      </c>
      <c r="J5" s="3">
        <v>0.67</v>
      </c>
      <c r="K5">
        <v>16.25</v>
      </c>
      <c r="L5" s="3">
        <v>6.06</v>
      </c>
      <c r="M5">
        <v>2.15</v>
      </c>
    </row>
    <row r="6" spans="1:13">
      <c r="A6" s="6" t="s">
        <v>19</v>
      </c>
      <c r="B6">
        <v>16.11</v>
      </c>
      <c r="C6">
        <v>33.36</v>
      </c>
      <c r="D6">
        <v>44.73</v>
      </c>
      <c r="E6">
        <v>1.78</v>
      </c>
      <c r="F6" s="3">
        <f>AVERAGE(0.45,0.55,0.54)</f>
        <v>0.51333333333333331</v>
      </c>
      <c r="G6">
        <v>3.89</v>
      </c>
      <c r="H6">
        <v>4.43</v>
      </c>
      <c r="I6">
        <f>(C6-29.3)/2</f>
        <v>2.0299999999999994</v>
      </c>
      <c r="J6">
        <v>1.02</v>
      </c>
      <c r="K6" s="3">
        <v>16</v>
      </c>
      <c r="L6">
        <v>6.08</v>
      </c>
      <c r="M6">
        <v>2.06</v>
      </c>
    </row>
    <row r="7" spans="1:13">
      <c r="A7" s="6" t="s">
        <v>20</v>
      </c>
      <c r="B7">
        <v>16.260000000000002</v>
      </c>
      <c r="C7">
        <v>33.409999999999997</v>
      </c>
      <c r="D7" s="3">
        <v>44.8</v>
      </c>
      <c r="E7">
        <v>1.77</v>
      </c>
      <c r="F7" s="3">
        <f>AVERAGE(0.45,0.55,0.54)</f>
        <v>0.51333333333333331</v>
      </c>
      <c r="G7">
        <v>3.96</v>
      </c>
      <c r="H7">
        <v>4.4400000000000004</v>
      </c>
      <c r="I7">
        <f>(C7-29.37)/2</f>
        <v>2.0199999999999978</v>
      </c>
      <c r="J7">
        <v>1.58</v>
      </c>
      <c r="K7">
        <v>16</v>
      </c>
      <c r="L7">
        <v>6.05</v>
      </c>
      <c r="M7">
        <v>2.06</v>
      </c>
    </row>
    <row r="9" spans="1:13">
      <c r="A9" s="5" t="s">
        <v>13</v>
      </c>
      <c r="B9" s="3">
        <f>AVERAGE(B5:B7)</f>
        <v>16.156666666666666</v>
      </c>
      <c r="C9" s="3">
        <f t="shared" ref="C9:G9" si="0">AVERAGE(C5:C7)</f>
        <v>33.336666666666666</v>
      </c>
      <c r="D9" s="3">
        <f t="shared" si="0"/>
        <v>44.863333333333323</v>
      </c>
      <c r="E9" s="3">
        <f>AVERAGE(E5:E7)</f>
        <v>1.7533333333333332</v>
      </c>
      <c r="F9" s="3">
        <f t="shared" si="0"/>
        <v>0.51444444444444448</v>
      </c>
      <c r="G9" s="3">
        <f t="shared" si="0"/>
        <v>3.7999999999999994</v>
      </c>
      <c r="H9" s="3">
        <f t="shared" ref="H9:M9" si="1">AVERAGE(H5:H7)</f>
        <v>4.4899999999999993</v>
      </c>
      <c r="I9" s="3">
        <f t="shared" si="1"/>
        <v>2.0066666666666659</v>
      </c>
      <c r="J9" s="3">
        <f t="shared" si="1"/>
        <v>1.0900000000000001</v>
      </c>
      <c r="K9" s="3">
        <f t="shared" si="1"/>
        <v>16.083333333333332</v>
      </c>
      <c r="L9" s="3">
        <f t="shared" si="1"/>
        <v>6.0633333333333335</v>
      </c>
      <c r="M9" s="3">
        <f t="shared" si="1"/>
        <v>2.09</v>
      </c>
    </row>
    <row r="10" spans="1:13">
      <c r="A10" s="5" t="s">
        <v>14</v>
      </c>
      <c r="B10" s="3">
        <f>STDEVP(B5:B7)</f>
        <v>7.3181661333667658E-2</v>
      </c>
      <c r="C10" s="3">
        <f t="shared" ref="C10:G10" si="2">STDEVP(C5:C7)</f>
        <v>7.1336448530106858E-2</v>
      </c>
      <c r="D10" s="3">
        <f t="shared" si="2"/>
        <v>0.14197026292698148</v>
      </c>
      <c r="E10" s="3">
        <f>STDEVP(E5:E7)</f>
        <v>3.0912061651652372E-2</v>
      </c>
      <c r="F10" s="3">
        <f t="shared" si="2"/>
        <v>1.5713484026368086E-3</v>
      </c>
      <c r="G10" s="3">
        <f t="shared" si="2"/>
        <v>0.17907168024752013</v>
      </c>
      <c r="H10" s="3">
        <f t="shared" ref="H10:M10" si="3">STDEVP(H5:H7)</f>
        <v>7.7888809637001816E-2</v>
      </c>
      <c r="I10" s="3">
        <f t="shared" si="3"/>
        <v>2.6246692913371842E-2</v>
      </c>
      <c r="J10" s="3">
        <f t="shared" si="3"/>
        <v>0.37478882943154368</v>
      </c>
      <c r="K10" s="3">
        <f t="shared" si="3"/>
        <v>0.11785113019775792</v>
      </c>
      <c r="L10" s="3">
        <f t="shared" si="3"/>
        <v>1.2472191289246601E-2</v>
      </c>
      <c r="M10" s="3">
        <f t="shared" si="3"/>
        <v>4.2426406871192784E-2</v>
      </c>
    </row>
    <row r="11" spans="1:13">
      <c r="A11" s="5"/>
    </row>
    <row r="12" spans="1:13">
      <c r="A12" s="5" t="s">
        <v>15</v>
      </c>
      <c r="B12" s="4">
        <f>B10/B9</f>
        <v>4.5295024551475754E-3</v>
      </c>
      <c r="C12" s="4">
        <f t="shared" ref="C12:M12" si="4">C10/C9</f>
        <v>2.1398794679564101E-3</v>
      </c>
      <c r="D12" s="4">
        <f t="shared" si="4"/>
        <v>3.1645054519722454E-3</v>
      </c>
      <c r="E12" s="4">
        <f>E10/E9</f>
        <v>1.7630453413489948E-2</v>
      </c>
      <c r="F12" s="4">
        <f t="shared" si="4"/>
        <v>3.0544569381709022E-3</v>
      </c>
      <c r="G12" s="4">
        <f t="shared" si="4"/>
        <v>4.7124126380926355E-2</v>
      </c>
      <c r="H12" s="4">
        <f t="shared" si="4"/>
        <v>1.7347173638530475E-2</v>
      </c>
      <c r="I12" s="4">
        <f t="shared" si="4"/>
        <v>1.3079747299022518E-2</v>
      </c>
      <c r="J12" s="4">
        <f t="shared" si="4"/>
        <v>0.34384296278123272</v>
      </c>
      <c r="K12" s="4">
        <f t="shared" si="4"/>
        <v>7.3275314112595602E-3</v>
      </c>
      <c r="L12" s="4">
        <f t="shared" si="4"/>
        <v>2.056985919062111E-3</v>
      </c>
      <c r="M12" s="4">
        <f t="shared" si="4"/>
        <v>2.0299716206312338E-2</v>
      </c>
    </row>
    <row r="14" spans="1:13">
      <c r="A14" s="5" t="s">
        <v>17</v>
      </c>
      <c r="F14" t="s">
        <v>25</v>
      </c>
    </row>
    <row r="15" spans="1:13">
      <c r="A15" s="6" t="s">
        <v>23</v>
      </c>
      <c r="B15">
        <v>6.95</v>
      </c>
      <c r="C15">
        <v>33.840000000000003</v>
      </c>
      <c r="D15">
        <v>45.44</v>
      </c>
      <c r="E15">
        <v>1.5</v>
      </c>
      <c r="F15">
        <v>1.06</v>
      </c>
    </row>
    <row r="16" spans="1:13">
      <c r="A16" s="6" t="s">
        <v>24</v>
      </c>
      <c r="B16">
        <v>7.04</v>
      </c>
      <c r="C16">
        <v>33.840000000000003</v>
      </c>
      <c r="D16">
        <v>45.56</v>
      </c>
      <c r="E16">
        <v>1.43</v>
      </c>
      <c r="F16">
        <v>1.06</v>
      </c>
    </row>
    <row r="17" spans="1:5">
      <c r="A17" s="6" t="s">
        <v>21</v>
      </c>
      <c r="B17">
        <v>6.08</v>
      </c>
      <c r="C17">
        <v>34.130000000000003</v>
      </c>
      <c r="D17" s="3">
        <f>D9</f>
        <v>44.863333333333323</v>
      </c>
      <c r="E17">
        <v>2.93</v>
      </c>
    </row>
    <row r="18" spans="1:5">
      <c r="A18" s="6" t="s">
        <v>22</v>
      </c>
      <c r="B18">
        <v>9.92</v>
      </c>
      <c r="C18" s="3">
        <v>33.799999999999997</v>
      </c>
      <c r="D18" s="3">
        <f>AVERAGE(45.54,45.61)</f>
        <v>45.575000000000003</v>
      </c>
      <c r="E18">
        <v>1.88</v>
      </c>
    </row>
    <row r="20" spans="1:5">
      <c r="A20" s="5" t="s">
        <v>13</v>
      </c>
      <c r="B20" s="3">
        <f t="shared" ref="B20" si="5">AVERAGE(B16:B18)</f>
        <v>7.68</v>
      </c>
      <c r="C20" s="3">
        <f t="shared" ref="C20:D20" si="6">AVERAGE(C16:C18)</f>
        <v>33.923333333333332</v>
      </c>
      <c r="D20" s="3">
        <f t="shared" si="6"/>
        <v>45.332777777777778</v>
      </c>
      <c r="E20" s="3">
        <f t="shared" ref="E20" si="7">AVERAGE(E16:E18)</f>
        <v>2.08</v>
      </c>
    </row>
    <row r="21" spans="1:5">
      <c r="A21" s="5" t="s">
        <v>14</v>
      </c>
      <c r="B21" s="3">
        <f t="shared" ref="B21" si="8">STDEVP(B16:B18)</f>
        <v>1.6316862443496902</v>
      </c>
      <c r="C21" s="3">
        <f t="shared" ref="C21:D21" si="9">STDEVP(C16:C18)</f>
        <v>0.14704496666741987</v>
      </c>
      <c r="D21" s="3">
        <f t="shared" si="9"/>
        <v>0.33200383011275847</v>
      </c>
      <c r="E21" s="3">
        <f t="shared" ref="E21" si="10">STDEVP(E16:E18)</f>
        <v>0.62849025449882667</v>
      </c>
    </row>
    <row r="22" spans="1:5">
      <c r="A22" s="5"/>
    </row>
    <row r="23" spans="1:5">
      <c r="A23" s="5" t="s">
        <v>15</v>
      </c>
      <c r="B23" s="4">
        <f t="shared" ref="B23" si="11">B21/B20</f>
        <v>0.21245914639969926</v>
      </c>
      <c r="C23" s="4">
        <f t="shared" ref="C23:D23" si="12">C21/C20</f>
        <v>4.3346261177386229E-3</v>
      </c>
      <c r="D23" s="4">
        <f t="shared" si="12"/>
        <v>7.323703650816373E-3</v>
      </c>
      <c r="E23" s="4">
        <f t="shared" ref="E23" si="13">E21/E20</f>
        <v>0.30215877620135895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2010-04-28T18:59:05Z</dcterms:created>
  <dcterms:modified xsi:type="dcterms:W3CDTF">2010-04-30T04:49:44Z</dcterms:modified>
</cp:coreProperties>
</file>