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25" windowHeight="11340" activeTab="1"/>
  </bookViews>
  <sheets>
    <sheet name="BOM" sheetId="1" r:id="rId1"/>
    <sheet name="Costs" sheetId="4" r:id="rId2"/>
    <sheet name="load study" sheetId="2" r:id="rId3"/>
    <sheet name="freq study" sheetId="3" r:id="rId4"/>
  </sheets>
  <calcPr calcId="125725"/>
</workbook>
</file>

<file path=xl/calcChain.xml><?xml version="1.0" encoding="utf-8"?>
<calcChain xmlns="http://schemas.openxmlformats.org/spreadsheetml/2006/main">
  <c r="L9" i="4"/>
  <c r="L10"/>
  <c r="L11"/>
  <c r="L8"/>
  <c r="H11"/>
  <c r="I10"/>
  <c r="I9"/>
  <c r="I8"/>
  <c r="M17" i="1"/>
  <c r="M16"/>
  <c r="M15"/>
  <c r="M12"/>
  <c r="M14"/>
  <c r="M13"/>
  <c r="E12" i="2"/>
  <c r="E11"/>
  <c r="E10"/>
  <c r="E9"/>
  <c r="E8"/>
  <c r="E7"/>
  <c r="E6"/>
  <c r="M7" i="1"/>
  <c r="M8"/>
  <c r="M9"/>
  <c r="M10"/>
  <c r="M11"/>
  <c r="M6"/>
  <c r="M18" l="1"/>
</calcChain>
</file>

<file path=xl/sharedStrings.xml><?xml version="1.0" encoding="utf-8"?>
<sst xmlns="http://schemas.openxmlformats.org/spreadsheetml/2006/main" count="118" uniqueCount="89">
  <si>
    <t>Improved vLite™ BOM</t>
  </si>
  <si>
    <t>100K</t>
  </si>
  <si>
    <t>652-CAY16-104J4LF</t>
  </si>
  <si>
    <t>4 Resistor Array</t>
  </si>
  <si>
    <t>watts</t>
  </si>
  <si>
    <t>price</t>
  </si>
  <si>
    <t>package</t>
  </si>
  <si>
    <t>Description</t>
  </si>
  <si>
    <t>Value</t>
  </si>
  <si>
    <t>Quant</t>
  </si>
  <si>
    <t>652-CAY16-472J4LF</t>
  </si>
  <si>
    <t>page</t>
  </si>
  <si>
    <t>Dual Comparator</t>
  </si>
  <si>
    <t>512-LM393MX</t>
  </si>
  <si>
    <t>N-MOSFET</t>
  </si>
  <si>
    <t>supplier</t>
  </si>
  <si>
    <t>Mouser</t>
  </si>
  <si>
    <t>Part Number</t>
  </si>
  <si>
    <t>TO-252</t>
  </si>
  <si>
    <t>512-FDD8447L</t>
  </si>
  <si>
    <t>630-ASMT-JW31-NUV01</t>
  </si>
  <si>
    <t>new</t>
  </si>
  <si>
    <t>LED</t>
  </si>
  <si>
    <t>unit</t>
  </si>
  <si>
    <t>subtotal</t>
  </si>
  <si>
    <t>case</t>
  </si>
  <si>
    <t>battery</t>
  </si>
  <si>
    <t>mount</t>
  </si>
  <si>
    <t>reflector</t>
  </si>
  <si>
    <t>R</t>
  </si>
  <si>
    <t>I</t>
  </si>
  <si>
    <t>comments</t>
  </si>
  <si>
    <t>resistance entirely from MOSFET gate at 8 V</t>
  </si>
  <si>
    <t>p</t>
  </si>
  <si>
    <t>P</t>
  </si>
  <si>
    <t>f</t>
  </si>
  <si>
    <t>10K</t>
  </si>
  <si>
    <t>4.7K</t>
  </si>
  <si>
    <t>1.5 uF</t>
  </si>
  <si>
    <t>Tantalum Capacitor</t>
  </si>
  <si>
    <t>581-TPSA155K025R3000</t>
  </si>
  <si>
    <t>50 V</t>
  </si>
  <si>
    <t>Knobs</t>
  </si>
  <si>
    <t>506-PKG40B1/8</t>
  </si>
  <si>
    <t>Tyco</t>
  </si>
  <si>
    <t>Avago</t>
  </si>
  <si>
    <t>500K</t>
  </si>
  <si>
    <t>Bourns</t>
  </si>
  <si>
    <t>Panel Mount Pot</t>
  </si>
  <si>
    <t>652-3310C-001-103L</t>
  </si>
  <si>
    <t>Right Angle</t>
  </si>
  <si>
    <t>652-3310C-001-504</t>
  </si>
  <si>
    <t>Latching Switch</t>
  </si>
  <si>
    <t>688-SPUJ190900</t>
  </si>
  <si>
    <t>recharger</t>
  </si>
  <si>
    <t>ALPS</t>
  </si>
  <si>
    <t>PCB</t>
  </si>
  <si>
    <t>0.2 Ohm</t>
  </si>
  <si>
    <t>Murata</t>
  </si>
  <si>
    <t>Thermistor</t>
  </si>
  <si>
    <t>81-PRG21BC0R2MM1RA</t>
  </si>
  <si>
    <t>81-PRG21BC4R7MM1RA</t>
  </si>
  <si>
    <t>packaging</t>
  </si>
  <si>
    <t>storage case</t>
  </si>
  <si>
    <t>filters</t>
  </si>
  <si>
    <t>Manufacturer</t>
  </si>
  <si>
    <t>AVX</t>
  </si>
  <si>
    <t>Fairchild</t>
  </si>
  <si>
    <t>SOP-8</t>
  </si>
  <si>
    <t>Mounting Stock</t>
  </si>
  <si>
    <t>Hobby Town</t>
  </si>
  <si>
    <t>Purpose</t>
  </si>
  <si>
    <t>Vendor</t>
  </si>
  <si>
    <t>ST8</t>
  </si>
  <si>
    <t>Square Tubing</t>
  </si>
  <si>
    <t>1/4x15</t>
  </si>
  <si>
    <t>Unit</t>
  </si>
  <si>
    <t>Cost</t>
  </si>
  <si>
    <t>Total</t>
  </si>
  <si>
    <t>Tax</t>
  </si>
  <si>
    <t>Subtotal</t>
  </si>
  <si>
    <t>Tech Shop</t>
  </si>
  <si>
    <t>Bottom</t>
  </si>
  <si>
    <t>vLite Enclosure Top</t>
  </si>
  <si>
    <t>Top</t>
  </si>
  <si>
    <t>vLite Enclosure Bottom and Front</t>
  </si>
  <si>
    <t>expressPCB</t>
  </si>
  <si>
    <t>vLite Printed Circuit Board</t>
  </si>
  <si>
    <t>Shipping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</si>
</sst>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2" applyAlignment="1" applyProtection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44" fontId="2" fillId="0" borderId="0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'load study'!$E$5</c:f>
              <c:strCache>
                <c:ptCount val="1"/>
                <c:pt idx="0">
                  <c:v>P</c:v>
                </c:pt>
              </c:strCache>
            </c:strRef>
          </c:tx>
          <c:xVal>
            <c:numRef>
              <c:f>'load study'!$D$6:$D$12</c:f>
              <c:numCache>
                <c:formatCode>0.00</c:formatCode>
                <c:ptCount val="7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16</c:v>
                </c:pt>
                <c:pt idx="6">
                  <c:v>32</c:v>
                </c:pt>
              </c:numCache>
            </c:numRef>
          </c:xVal>
          <c:yVal>
            <c:numRef>
              <c:f>'load study'!$E$6:$E$12</c:f>
              <c:numCache>
                <c:formatCode>0.00</c:formatCode>
                <c:ptCount val="7"/>
                <c:pt idx="0">
                  <c:v>1.359</c:v>
                </c:pt>
                <c:pt idx="1">
                  <c:v>1.296</c:v>
                </c:pt>
                <c:pt idx="2">
                  <c:v>1.2329999999999999</c:v>
                </c:pt>
                <c:pt idx="3">
                  <c:v>1.113</c:v>
                </c:pt>
                <c:pt idx="4">
                  <c:v>0.91199999999999992</c:v>
                </c:pt>
                <c:pt idx="5">
                  <c:v>0.64800000000000002</c:v>
                </c:pt>
                <c:pt idx="6">
                  <c:v>0.40200000000000002</c:v>
                </c:pt>
              </c:numCache>
            </c:numRef>
          </c:yVal>
        </c:ser>
        <c:axId val="134079616"/>
        <c:axId val="134081152"/>
      </c:scatterChart>
      <c:valAx>
        <c:axId val="134079616"/>
        <c:scaling>
          <c:orientation val="minMax"/>
        </c:scaling>
        <c:axPos val="b"/>
        <c:numFmt formatCode="0.00" sourceLinked="1"/>
        <c:tickLblPos val="nextTo"/>
        <c:crossAx val="134081152"/>
        <c:crosses val="autoZero"/>
        <c:crossBetween val="midCat"/>
      </c:valAx>
      <c:valAx>
        <c:axId val="134081152"/>
        <c:scaling>
          <c:orientation val="minMax"/>
        </c:scaling>
        <c:axPos val="l"/>
        <c:majorGridlines/>
        <c:numFmt formatCode="0.00" sourceLinked="1"/>
        <c:tickLblPos val="nextTo"/>
        <c:crossAx val="1340796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11</xdr:row>
      <xdr:rowOff>57150</xdr:rowOff>
    </xdr:from>
    <xdr:to>
      <xdr:col>12</xdr:col>
      <xdr:colOff>104775</xdr:colOff>
      <xdr:row>25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user.com/ProductDetail/Bourns/3310C-001-103L/?qs=sGAEpiMZZMtxdMMi52izyiRpdnmINIYS3puVAE3O2O8%3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mouser.com/ProductDetail/Bourns/CAY16-472J4LF/?qs=vjljXApjgZXDWSqaYW6%252bOA%3d%3d" TargetMode="External"/><Relationship Id="rId7" Type="http://schemas.openxmlformats.org/officeDocument/2006/relationships/hyperlink" Target="http://www.mouser.com/ProductDetail/Tyco-Electronics-Alcoswitch/PKG40B1-8/?qs=sGAEpiMZZMuiwDVLTMm01Yb%252b5yCLwRdD0tEhNga6d7M%3d" TargetMode="External"/><Relationship Id="rId12" Type="http://schemas.openxmlformats.org/officeDocument/2006/relationships/hyperlink" Target="http://www.mouser.com/catalog/catalogUSD/641/594.pdf" TargetMode="External"/><Relationship Id="rId2" Type="http://schemas.openxmlformats.org/officeDocument/2006/relationships/hyperlink" Target="http://mouser.com/ProductDetail/Bourns/CAY16-104J4LF/?qs=2esLye6h6wHYB5UlZ8yghA%3d%3d" TargetMode="External"/><Relationship Id="rId1" Type="http://schemas.openxmlformats.org/officeDocument/2006/relationships/hyperlink" Target="http://mouser.com/ProductDetail/Avago-Technologies/ASMT-JW31-NUV01/?qs=sGAEpiMZZMsgllGlynFdfogAu8JCfEYlpGoC9wSFL%252bE%3d" TargetMode="External"/><Relationship Id="rId6" Type="http://schemas.openxmlformats.org/officeDocument/2006/relationships/hyperlink" Target="http://mouser.com/ProductDetail/AVX/TPSA155K025R3000/?qs=sGAEpiMZZMuEN2agSAc2ptWSm8CDQle0OAG4Z6acU00%3d" TargetMode="External"/><Relationship Id="rId11" Type="http://schemas.openxmlformats.org/officeDocument/2006/relationships/hyperlink" Target="http://www.mouser.com/ProductDetail/Murata/PRG21BC0R2MM1RA/?qs=makukexe9nzHJ%252bvxp0S09w%3d%3d" TargetMode="External"/><Relationship Id="rId5" Type="http://schemas.openxmlformats.org/officeDocument/2006/relationships/hyperlink" Target="http://mouser.com/ProductDetail/Fairchild-Semiconductor/FDD8447L/?qs=sGAEpiMZZMveMCOqFR6qCEbglFJGzQfZGeNCg0ic1Jo%3d" TargetMode="External"/><Relationship Id="rId10" Type="http://schemas.openxmlformats.org/officeDocument/2006/relationships/hyperlink" Target="http://mouser.com/ProductDetail/ALPS/SPUJ190900/?qs=sGAEpiMZZMvxtGF7dlGNpgBBVBWRVRoqQ1w9uXXKaLk%3d" TargetMode="External"/><Relationship Id="rId4" Type="http://schemas.openxmlformats.org/officeDocument/2006/relationships/hyperlink" Target="http://mouser.com/ProductDetail/Fairchild-Semiconductor/LM393MX/?qs=sGAEpiMZZMuS%2fmO2LfY7hgAq6yNBTuRi3rzVo2ehyuY%3d" TargetMode="External"/><Relationship Id="rId9" Type="http://schemas.openxmlformats.org/officeDocument/2006/relationships/hyperlink" Target="http://mouser.com/ProductDetail/Bourns/3310C-001-103L/?qs=sGAEpiMZZMtxdMMi52izyiRpdnmINIYS3puVAE3O2O8%3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N28"/>
  <sheetViews>
    <sheetView topLeftCell="A2" workbookViewId="0">
      <selection activeCell="B25" sqref="B25"/>
    </sheetView>
  </sheetViews>
  <sheetFormatPr defaultRowHeight="15"/>
  <cols>
    <col min="5" max="5" width="9.140625" style="1"/>
    <col min="6" max="6" width="13.28515625" bestFit="1" customWidth="1"/>
    <col min="7" max="7" width="18.28515625" bestFit="1" customWidth="1"/>
    <col min="8" max="8" width="25.28515625" style="1" customWidth="1"/>
    <col min="9" max="9" width="12.140625" customWidth="1"/>
  </cols>
  <sheetData>
    <row r="2" spans="3:14">
      <c r="C2" t="s">
        <v>0</v>
      </c>
    </row>
    <row r="4" spans="3:14">
      <c r="L4" s="2" t="s">
        <v>23</v>
      </c>
      <c r="M4" s="2" t="s">
        <v>24</v>
      </c>
    </row>
    <row r="5" spans="3:14">
      <c r="C5" s="2" t="s">
        <v>9</v>
      </c>
      <c r="D5" s="2" t="s">
        <v>15</v>
      </c>
      <c r="E5" s="2" t="s">
        <v>8</v>
      </c>
      <c r="F5" s="2" t="s">
        <v>65</v>
      </c>
      <c r="G5" s="2" t="s">
        <v>7</v>
      </c>
      <c r="H5" s="2" t="s">
        <v>17</v>
      </c>
      <c r="I5" s="2" t="s">
        <v>6</v>
      </c>
      <c r="J5" s="2" t="s">
        <v>4</v>
      </c>
      <c r="K5" s="2" t="s">
        <v>11</v>
      </c>
      <c r="L5" s="2" t="s">
        <v>5</v>
      </c>
      <c r="M5" s="2" t="s">
        <v>5</v>
      </c>
      <c r="N5" s="1"/>
    </row>
    <row r="6" spans="3:14">
      <c r="C6" s="1">
        <v>1</v>
      </c>
      <c r="D6" s="1" t="s">
        <v>16</v>
      </c>
      <c r="E6" s="1" t="s">
        <v>1</v>
      </c>
      <c r="F6" s="1" t="s">
        <v>47</v>
      </c>
      <c r="G6" s="1" t="s">
        <v>3</v>
      </c>
      <c r="H6" s="3" t="s">
        <v>2</v>
      </c>
      <c r="I6" s="1">
        <v>1206</v>
      </c>
      <c r="J6" s="1">
        <v>6.2E-2</v>
      </c>
      <c r="K6" s="1">
        <v>623</v>
      </c>
      <c r="L6" s="7">
        <v>0.08</v>
      </c>
      <c r="M6" s="7">
        <f>C6*L6</f>
        <v>0.08</v>
      </c>
      <c r="N6" s="1"/>
    </row>
    <row r="7" spans="3:14">
      <c r="C7" s="1">
        <v>1</v>
      </c>
      <c r="D7" s="1" t="s">
        <v>16</v>
      </c>
      <c r="E7" s="1" t="s">
        <v>37</v>
      </c>
      <c r="F7" s="1" t="s">
        <v>47</v>
      </c>
      <c r="G7" s="1" t="s">
        <v>3</v>
      </c>
      <c r="H7" s="3" t="s">
        <v>10</v>
      </c>
      <c r="I7" s="1">
        <v>1206</v>
      </c>
      <c r="J7" s="1">
        <v>6.2E-2</v>
      </c>
      <c r="K7" s="1">
        <v>623</v>
      </c>
      <c r="L7" s="7">
        <v>0.08</v>
      </c>
      <c r="M7" s="7">
        <f t="shared" ref="M7:M13" si="0">C7*L7</f>
        <v>0.08</v>
      </c>
      <c r="N7" s="1"/>
    </row>
    <row r="8" spans="3:14">
      <c r="C8" s="1">
        <v>1</v>
      </c>
      <c r="D8" s="1" t="s">
        <v>16</v>
      </c>
      <c r="E8" s="1" t="s">
        <v>38</v>
      </c>
      <c r="F8" s="1" t="s">
        <v>66</v>
      </c>
      <c r="G8" s="1" t="s">
        <v>39</v>
      </c>
      <c r="H8" s="3" t="s">
        <v>40</v>
      </c>
      <c r="I8" s="1">
        <v>1206</v>
      </c>
      <c r="J8" s="1" t="s">
        <v>41</v>
      </c>
      <c r="K8" s="1">
        <v>837</v>
      </c>
      <c r="L8" s="7">
        <v>0.6</v>
      </c>
      <c r="M8" s="7">
        <f t="shared" si="0"/>
        <v>0.6</v>
      </c>
      <c r="N8" s="1"/>
    </row>
    <row r="9" spans="3:14">
      <c r="C9" s="1">
        <v>1</v>
      </c>
      <c r="D9" s="1" t="s">
        <v>16</v>
      </c>
      <c r="F9" s="1" t="s">
        <v>67</v>
      </c>
      <c r="G9" s="1" t="s">
        <v>12</v>
      </c>
      <c r="H9" s="3" t="s">
        <v>13</v>
      </c>
      <c r="I9" s="1" t="s">
        <v>68</v>
      </c>
      <c r="J9" s="1">
        <v>0.1</v>
      </c>
      <c r="K9" s="1">
        <v>315</v>
      </c>
      <c r="L9" s="7">
        <v>0.31</v>
      </c>
      <c r="M9" s="7">
        <f t="shared" si="0"/>
        <v>0.31</v>
      </c>
      <c r="N9" s="1"/>
    </row>
    <row r="10" spans="3:14">
      <c r="C10" s="1">
        <v>1</v>
      </c>
      <c r="D10" s="1" t="s">
        <v>16</v>
      </c>
      <c r="F10" s="1" t="s">
        <v>67</v>
      </c>
      <c r="G10" s="1" t="s">
        <v>14</v>
      </c>
      <c r="H10" s="3" t="s">
        <v>19</v>
      </c>
      <c r="I10" s="1" t="s">
        <v>18</v>
      </c>
      <c r="J10" s="1">
        <v>44</v>
      </c>
      <c r="K10" s="1">
        <v>518</v>
      </c>
      <c r="L10" s="7">
        <v>0.7</v>
      </c>
      <c r="M10" s="7">
        <f t="shared" si="0"/>
        <v>0.7</v>
      </c>
      <c r="N10" s="1"/>
    </row>
    <row r="11" spans="3:14">
      <c r="C11" s="1">
        <v>3</v>
      </c>
      <c r="D11" s="1" t="s">
        <v>16</v>
      </c>
      <c r="F11" s="1" t="s">
        <v>45</v>
      </c>
      <c r="G11" s="1" t="s">
        <v>22</v>
      </c>
      <c r="H11" s="3" t="s">
        <v>20</v>
      </c>
      <c r="I11" s="1"/>
      <c r="J11" s="1">
        <v>3</v>
      </c>
      <c r="K11" s="1" t="s">
        <v>21</v>
      </c>
      <c r="L11" s="7">
        <v>3.49</v>
      </c>
      <c r="M11" s="8">
        <f t="shared" si="0"/>
        <v>10.47</v>
      </c>
      <c r="N11" s="1"/>
    </row>
    <row r="12" spans="3:14">
      <c r="C12" s="1">
        <v>2</v>
      </c>
      <c r="D12" s="1" t="s">
        <v>16</v>
      </c>
      <c r="F12" s="1" t="s">
        <v>44</v>
      </c>
      <c r="G12" s="1" t="s">
        <v>42</v>
      </c>
      <c r="H12" s="3" t="s">
        <v>43</v>
      </c>
      <c r="I12" s="1"/>
      <c r="J12" s="1"/>
      <c r="K12" s="1">
        <v>1830</v>
      </c>
      <c r="L12" s="7">
        <v>1.57</v>
      </c>
      <c r="M12" s="7">
        <f t="shared" si="0"/>
        <v>3.14</v>
      </c>
      <c r="N12" s="1"/>
    </row>
    <row r="13" spans="3:14">
      <c r="C13" s="1">
        <v>1</v>
      </c>
      <c r="D13" s="1" t="s">
        <v>16</v>
      </c>
      <c r="E13" s="1" t="s">
        <v>36</v>
      </c>
      <c r="F13" s="1" t="s">
        <v>47</v>
      </c>
      <c r="G13" s="1" t="s">
        <v>48</v>
      </c>
      <c r="H13" s="3" t="s">
        <v>49</v>
      </c>
      <c r="I13" s="1" t="s">
        <v>50</v>
      </c>
      <c r="J13" s="1"/>
      <c r="K13" s="1"/>
      <c r="L13" s="7">
        <v>2.92</v>
      </c>
      <c r="M13" s="8">
        <f t="shared" si="0"/>
        <v>2.92</v>
      </c>
      <c r="N13" s="1"/>
    </row>
    <row r="14" spans="3:14">
      <c r="C14" s="1">
        <v>1</v>
      </c>
      <c r="D14" s="1" t="s">
        <v>16</v>
      </c>
      <c r="E14" s="1" t="s">
        <v>46</v>
      </c>
      <c r="F14" s="1" t="s">
        <v>47</v>
      </c>
      <c r="G14" s="1" t="s">
        <v>48</v>
      </c>
      <c r="H14" s="3" t="s">
        <v>51</v>
      </c>
      <c r="I14" s="1" t="s">
        <v>50</v>
      </c>
      <c r="J14" s="1"/>
      <c r="K14" s="1"/>
      <c r="L14" s="7">
        <v>3.44</v>
      </c>
      <c r="M14" s="8">
        <f t="shared" ref="M14:M16" si="1">C14*L14</f>
        <v>3.44</v>
      </c>
      <c r="N14" s="1"/>
    </row>
    <row r="15" spans="3:14">
      <c r="C15" s="1">
        <v>1</v>
      </c>
      <c r="D15" s="1" t="s">
        <v>16</v>
      </c>
      <c r="F15" s="1" t="s">
        <v>55</v>
      </c>
      <c r="G15" s="1" t="s">
        <v>52</v>
      </c>
      <c r="H15" s="3" t="s">
        <v>53</v>
      </c>
      <c r="I15" s="1" t="s">
        <v>50</v>
      </c>
      <c r="K15">
        <v>1598</v>
      </c>
      <c r="L15" s="7">
        <v>1.1299999999999999</v>
      </c>
      <c r="M15" s="9">
        <f t="shared" si="1"/>
        <v>1.1299999999999999</v>
      </c>
      <c r="N15" s="1"/>
    </row>
    <row r="16" spans="3:14">
      <c r="C16" s="1">
        <v>1</v>
      </c>
      <c r="D16" s="1" t="s">
        <v>16</v>
      </c>
      <c r="E16" s="1" t="s">
        <v>57</v>
      </c>
      <c r="F16" s="1" t="s">
        <v>58</v>
      </c>
      <c r="G16" s="1" t="s">
        <v>59</v>
      </c>
      <c r="H16" s="3" t="s">
        <v>60</v>
      </c>
      <c r="K16">
        <v>594</v>
      </c>
      <c r="L16" s="7">
        <v>0.56999999999999995</v>
      </c>
      <c r="M16" s="9">
        <f t="shared" si="1"/>
        <v>0.56999999999999995</v>
      </c>
      <c r="N16" s="1"/>
    </row>
    <row r="17" spans="3:14">
      <c r="C17" s="1">
        <v>1</v>
      </c>
      <c r="D17" s="1" t="s">
        <v>16</v>
      </c>
      <c r="E17" s="1">
        <v>4.7</v>
      </c>
      <c r="F17" s="1" t="s">
        <v>58</v>
      </c>
      <c r="G17" s="1" t="s">
        <v>59</v>
      </c>
      <c r="H17" s="3" t="s">
        <v>61</v>
      </c>
      <c r="K17">
        <v>594</v>
      </c>
      <c r="L17" s="7">
        <v>0.56999999999999995</v>
      </c>
      <c r="M17" s="10">
        <f t="shared" ref="M17" si="2">C17*L17</f>
        <v>0.56999999999999995</v>
      </c>
      <c r="N17" s="1"/>
    </row>
    <row r="18" spans="3:14">
      <c r="H18"/>
      <c r="M18" s="6">
        <f>SUM(M6:M17)</f>
        <v>24.01</v>
      </c>
    </row>
    <row r="19" spans="3:14">
      <c r="G19" s="1" t="s">
        <v>64</v>
      </c>
      <c r="H19"/>
    </row>
    <row r="20" spans="3:14">
      <c r="G20" s="1" t="s">
        <v>25</v>
      </c>
      <c r="H20"/>
    </row>
    <row r="21" spans="3:14">
      <c r="C21" s="1"/>
      <c r="D21" s="1"/>
      <c r="F21" s="1"/>
      <c r="G21" s="1" t="s">
        <v>26</v>
      </c>
      <c r="I21" s="1"/>
      <c r="J21" s="1"/>
      <c r="K21" s="1"/>
      <c r="L21" s="1"/>
      <c r="M21" s="1"/>
      <c r="N21" s="1"/>
    </row>
    <row r="22" spans="3:14">
      <c r="C22" s="1"/>
      <c r="D22" s="1"/>
      <c r="F22" s="1"/>
      <c r="G22" s="1" t="s">
        <v>54</v>
      </c>
      <c r="I22" s="1"/>
      <c r="J22" s="1"/>
      <c r="K22" s="1"/>
      <c r="L22" s="1"/>
      <c r="M22" s="1"/>
      <c r="N22" s="1"/>
    </row>
    <row r="23" spans="3:14">
      <c r="C23" s="1"/>
      <c r="D23" s="1"/>
      <c r="F23" s="1"/>
      <c r="G23" s="1" t="s">
        <v>27</v>
      </c>
      <c r="I23" s="1"/>
      <c r="J23" s="1"/>
      <c r="K23" s="1"/>
      <c r="L23" s="1"/>
      <c r="M23" s="1"/>
      <c r="N23" s="1"/>
    </row>
    <row r="24" spans="3:14">
      <c r="C24" s="1"/>
      <c r="D24" s="1"/>
      <c r="F24" s="1"/>
      <c r="G24" s="1" t="s">
        <v>28</v>
      </c>
      <c r="I24" s="1"/>
      <c r="J24" s="1"/>
      <c r="K24" s="1"/>
      <c r="L24" s="1"/>
      <c r="M24" s="1"/>
      <c r="N24" s="1"/>
    </row>
    <row r="25" spans="3:14">
      <c r="G25" s="1" t="s">
        <v>56</v>
      </c>
    </row>
    <row r="26" spans="3:14">
      <c r="G26" s="1" t="s">
        <v>63</v>
      </c>
    </row>
    <row r="27" spans="3:14">
      <c r="G27" s="1" t="s">
        <v>62</v>
      </c>
    </row>
    <row r="28" spans="3:14">
      <c r="G28" s="1"/>
    </row>
  </sheetData>
  <hyperlinks>
    <hyperlink ref="H11" r:id="rId1" tooltip="Click to view additional information on this product." display="http://mouser.com/ProductDetail/Avago-Technologies/ASMT-JW31-NUV01/?qs=sGAEpiMZZMsgllGlynFdfogAu8JCfEYlpGoC9wSFL%252bE%3d"/>
    <hyperlink ref="H6" r:id="rId2"/>
    <hyperlink ref="H7" r:id="rId3"/>
    <hyperlink ref="H9" r:id="rId4"/>
    <hyperlink ref="H10" r:id="rId5"/>
    <hyperlink ref="H8" r:id="rId6"/>
    <hyperlink ref="H12" r:id="rId7"/>
    <hyperlink ref="H13" r:id="rId8" tooltip="Click to view additional information on this product." display="http://mouser.com/ProductDetail/Bourns/3310C-001-103L/?qs=sGAEpiMZZMtxdMMi52izyiRpdnmINIYS3puVAE3O2O8%3d"/>
    <hyperlink ref="H14" r:id="rId9" tooltip="Click to view additional information on this product." display="http://mouser.com/ProductDetail/Bourns/3310C-001-103L/?qs=sGAEpiMZZMtxdMMi52izyiRpdnmINIYS3puVAE3O2O8%3d"/>
    <hyperlink ref="H15" r:id="rId10"/>
    <hyperlink ref="H16" r:id="rId11"/>
    <hyperlink ref="H17" r:id="rId12"/>
  </hyperlinks>
  <pageMargins left="0.7" right="0.7" top="0.75" bottom="0.75" header="0.3" footer="0.3"/>
  <pageSetup orientation="portrait" horizontalDpi="200" verticalDpi="200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B6:L16"/>
  <sheetViews>
    <sheetView tabSelected="1" workbookViewId="0">
      <selection activeCell="L8" sqref="L8:L11"/>
    </sheetView>
  </sheetViews>
  <sheetFormatPr defaultRowHeight="15"/>
  <cols>
    <col min="2" max="2" width="2" style="1" bestFit="1" customWidth="1"/>
    <col min="3" max="3" width="14.85546875" style="1" bestFit="1" customWidth="1"/>
    <col min="4" max="4" width="13.140625" style="1" bestFit="1" customWidth="1"/>
    <col min="5" max="5" width="6.85546875" style="1" bestFit="1" customWidth="1"/>
    <col min="6" max="6" width="30.85546875" style="1" bestFit="1" customWidth="1"/>
    <col min="7" max="7" width="12" style="1" bestFit="1" customWidth="1"/>
    <col min="8" max="8" width="8" style="1" bestFit="1" customWidth="1"/>
    <col min="9" max="9" width="9" style="1" bestFit="1" customWidth="1"/>
    <col min="10" max="10" width="7" style="1" bestFit="1" customWidth="1"/>
    <col min="11" max="11" width="8.7109375" style="1" bestFit="1" customWidth="1"/>
    <col min="12" max="12" width="9" style="1" bestFit="1" customWidth="1"/>
  </cols>
  <sheetData>
    <row r="6" spans="2:12">
      <c r="H6" s="1" t="s">
        <v>76</v>
      </c>
      <c r="I6" s="1" t="s">
        <v>80</v>
      </c>
      <c r="J6" s="1" t="s">
        <v>79</v>
      </c>
      <c r="K6" s="1" t="s">
        <v>88</v>
      </c>
      <c r="L6" s="1" t="s">
        <v>78</v>
      </c>
    </row>
    <row r="7" spans="2:12">
      <c r="C7" s="1" t="s">
        <v>71</v>
      </c>
      <c r="D7" s="1" t="s">
        <v>65</v>
      </c>
      <c r="F7" s="1" t="s">
        <v>7</v>
      </c>
      <c r="G7" s="1" t="s">
        <v>72</v>
      </c>
      <c r="H7" s="1" t="s">
        <v>77</v>
      </c>
      <c r="I7" s="1" t="s">
        <v>77</v>
      </c>
      <c r="L7" s="1" t="s">
        <v>77</v>
      </c>
    </row>
    <row r="8" spans="2:12">
      <c r="B8" s="1">
        <v>1</v>
      </c>
      <c r="C8" s="1" t="s">
        <v>69</v>
      </c>
      <c r="D8" s="1" t="s">
        <v>73</v>
      </c>
      <c r="E8" s="1" t="s">
        <v>75</v>
      </c>
      <c r="F8" s="1" t="s">
        <v>74</v>
      </c>
      <c r="G8" s="1" t="s">
        <v>70</v>
      </c>
      <c r="H8" s="7">
        <v>7.25</v>
      </c>
      <c r="I8" s="7">
        <f>B8*H8</f>
        <v>7.25</v>
      </c>
      <c r="J8" s="7">
        <v>0.54</v>
      </c>
      <c r="K8" s="7">
        <v>0</v>
      </c>
      <c r="L8" s="7">
        <f>SUM(I8:K8)</f>
        <v>7.79</v>
      </c>
    </row>
    <row r="9" spans="2:12">
      <c r="B9" s="1">
        <v>1</v>
      </c>
      <c r="C9" s="1" t="s">
        <v>82</v>
      </c>
      <c r="D9" s="1" t="s">
        <v>81</v>
      </c>
      <c r="F9" s="1" t="s">
        <v>83</v>
      </c>
      <c r="H9" s="7">
        <v>74.349999999999994</v>
      </c>
      <c r="I9" s="7">
        <f>B9*H9</f>
        <v>74.349999999999994</v>
      </c>
      <c r="J9" s="7">
        <v>0</v>
      </c>
      <c r="K9" s="7">
        <v>0</v>
      </c>
      <c r="L9" s="7">
        <f t="shared" ref="L9:L11" si="0">SUM(I9:K9)</f>
        <v>74.349999999999994</v>
      </c>
    </row>
    <row r="10" spans="2:12">
      <c r="B10" s="1">
        <v>1</v>
      </c>
      <c r="C10" s="1" t="s">
        <v>84</v>
      </c>
      <c r="D10" s="1" t="s">
        <v>81</v>
      </c>
      <c r="F10" s="1" t="s">
        <v>85</v>
      </c>
      <c r="H10" s="7">
        <v>64.8</v>
      </c>
      <c r="I10" s="7">
        <f>B10*H10</f>
        <v>64.8</v>
      </c>
      <c r="J10" s="7">
        <v>0</v>
      </c>
      <c r="K10" s="7">
        <v>0</v>
      </c>
      <c r="L10" s="7">
        <f t="shared" si="0"/>
        <v>64.8</v>
      </c>
    </row>
    <row r="11" spans="2:12">
      <c r="B11" s="1">
        <v>6</v>
      </c>
      <c r="C11" s="1" t="s">
        <v>56</v>
      </c>
      <c r="D11" s="1" t="s">
        <v>86</v>
      </c>
      <c r="F11" s="1" t="s">
        <v>87</v>
      </c>
      <c r="H11" s="7">
        <f>I11/B11</f>
        <v>16.333333333333332</v>
      </c>
      <c r="I11" s="7">
        <v>98</v>
      </c>
      <c r="J11" s="7">
        <v>0</v>
      </c>
      <c r="K11" s="7">
        <v>9.85</v>
      </c>
      <c r="L11" s="7">
        <f t="shared" si="0"/>
        <v>107.85</v>
      </c>
    </row>
    <row r="12" spans="2:12">
      <c r="H12" s="7"/>
      <c r="I12" s="7"/>
      <c r="J12" s="7"/>
      <c r="K12" s="7"/>
      <c r="L12" s="7"/>
    </row>
    <row r="13" spans="2:12">
      <c r="H13" s="7"/>
      <c r="I13" s="7"/>
      <c r="J13" s="7"/>
      <c r="K13" s="7"/>
      <c r="L13" s="7"/>
    </row>
    <row r="14" spans="2:12">
      <c r="H14" s="7"/>
      <c r="I14" s="7"/>
      <c r="J14" s="7"/>
      <c r="K14" s="7"/>
      <c r="L14" s="7"/>
    </row>
    <row r="15" spans="2:12">
      <c r="H15" s="7"/>
      <c r="I15" s="7"/>
      <c r="J15" s="7"/>
      <c r="K15" s="7"/>
      <c r="L15" s="7"/>
    </row>
    <row r="16" spans="2:12">
      <c r="H16" s="7"/>
      <c r="I16" s="7"/>
      <c r="J16" s="7"/>
      <c r="K16" s="7"/>
      <c r="L16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D5:J12"/>
  <sheetViews>
    <sheetView workbookViewId="0">
      <selection activeCell="G6" sqref="G6"/>
    </sheetView>
  </sheetViews>
  <sheetFormatPr defaultRowHeight="15"/>
  <cols>
    <col min="6" max="6" width="5.5703125" style="5" bestFit="1" customWidth="1"/>
    <col min="7" max="7" width="6.5703125" style="5" bestFit="1" customWidth="1"/>
    <col min="8" max="9" width="6.140625" style="5" bestFit="1" customWidth="1"/>
    <col min="10" max="10" width="40.28515625" bestFit="1" customWidth="1"/>
  </cols>
  <sheetData>
    <row r="5" spans="4:10">
      <c r="D5" s="4" t="s">
        <v>29</v>
      </c>
      <c r="E5" s="4" t="s">
        <v>34</v>
      </c>
      <c r="G5" s="4" t="s">
        <v>30</v>
      </c>
      <c r="H5" s="4" t="s">
        <v>33</v>
      </c>
      <c r="J5" s="1" t="s">
        <v>31</v>
      </c>
    </row>
    <row r="6" spans="4:10">
      <c r="D6" s="5">
        <v>0.01</v>
      </c>
      <c r="E6" s="5">
        <f t="shared" ref="E6:E12" si="0">3*H6</f>
        <v>1.359</v>
      </c>
      <c r="G6" s="5">
        <v>0.108</v>
      </c>
      <c r="H6" s="5">
        <v>0.45300000000000001</v>
      </c>
      <c r="J6" t="s">
        <v>32</v>
      </c>
    </row>
    <row r="7" spans="4:10">
      <c r="D7" s="5">
        <v>1</v>
      </c>
      <c r="E7" s="5">
        <f t="shared" si="0"/>
        <v>1.296</v>
      </c>
      <c r="G7" s="5">
        <v>0.10299999999999999</v>
      </c>
      <c r="H7" s="5">
        <v>0.432</v>
      </c>
    </row>
    <row r="8" spans="4:10">
      <c r="D8" s="5">
        <v>2</v>
      </c>
      <c r="E8" s="5">
        <f t="shared" si="0"/>
        <v>1.2329999999999999</v>
      </c>
      <c r="G8" s="5">
        <v>9.6000000000000002E-2</v>
      </c>
      <c r="H8" s="5">
        <v>0.41099999999999998</v>
      </c>
    </row>
    <row r="9" spans="4:10">
      <c r="D9" s="5">
        <v>4</v>
      </c>
      <c r="E9" s="5">
        <f t="shared" si="0"/>
        <v>1.113</v>
      </c>
      <c r="G9" s="5">
        <v>8.8999999999999996E-2</v>
      </c>
      <c r="H9" s="5">
        <v>0.371</v>
      </c>
    </row>
    <row r="10" spans="4:10">
      <c r="D10" s="5">
        <v>8</v>
      </c>
      <c r="E10" s="5">
        <f t="shared" si="0"/>
        <v>0.91199999999999992</v>
      </c>
      <c r="G10" s="5">
        <v>7.2999999999999995E-2</v>
      </c>
      <c r="H10" s="5">
        <v>0.30399999999999999</v>
      </c>
    </row>
    <row r="11" spans="4:10">
      <c r="D11" s="5">
        <v>16</v>
      </c>
      <c r="E11" s="5">
        <f t="shared" si="0"/>
        <v>0.64800000000000002</v>
      </c>
      <c r="G11" s="5">
        <v>5.2999999999999999E-2</v>
      </c>
      <c r="H11" s="5">
        <v>0.216</v>
      </c>
    </row>
    <row r="12" spans="4:10">
      <c r="D12" s="5">
        <v>32</v>
      </c>
      <c r="E12" s="5">
        <f t="shared" si="0"/>
        <v>0.40200000000000002</v>
      </c>
      <c r="G12" s="5">
        <v>3.3000000000000002E-2</v>
      </c>
      <c r="H12" s="5">
        <v>0.13400000000000001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E5:F17"/>
  <sheetViews>
    <sheetView workbookViewId="0">
      <selection activeCell="E17" sqref="E17"/>
    </sheetView>
  </sheetViews>
  <sheetFormatPr defaultRowHeight="15"/>
  <sheetData>
    <row r="5" spans="5:6">
      <c r="E5" s="2" t="s">
        <v>29</v>
      </c>
      <c r="F5" s="2" t="s">
        <v>35</v>
      </c>
    </row>
    <row r="17" spans="6:6">
      <c r="F17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BOM</vt:lpstr>
      <vt:lpstr>Costs</vt:lpstr>
      <vt:lpstr>load study</vt:lpstr>
      <vt:lpstr>freq study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2010-04-13T19:42:16Z</dcterms:created>
  <dcterms:modified xsi:type="dcterms:W3CDTF">2010-08-09T20:02:10Z</dcterms:modified>
</cp:coreProperties>
</file>