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985" windowHeight="11595" activeTab="1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5" i="2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E5"/>
  <c r="H5" s="1"/>
  <c r="R22" i="1"/>
  <c r="O22"/>
  <c r="R21"/>
  <c r="O21"/>
  <c r="R20"/>
  <c r="O20"/>
  <c r="R19"/>
  <c r="O19"/>
  <c r="R18"/>
  <c r="O18"/>
  <c r="R17"/>
  <c r="O17"/>
  <c r="R16"/>
  <c r="O16"/>
  <c r="R15"/>
  <c r="O15"/>
  <c r="K16"/>
  <c r="K17"/>
  <c r="K18"/>
  <c r="K19"/>
  <c r="K20"/>
  <c r="K21"/>
  <c r="K22"/>
  <c r="K15"/>
  <c r="J16"/>
  <c r="J17"/>
  <c r="J18"/>
  <c r="J19"/>
  <c r="J20"/>
  <c r="J21"/>
  <c r="J22"/>
  <c r="J15"/>
  <c r="K4"/>
  <c r="K5"/>
  <c r="K6"/>
  <c r="K7"/>
  <c r="K8"/>
  <c r="K9"/>
  <c r="K10"/>
  <c r="K3"/>
  <c r="I4"/>
  <c r="I5"/>
  <c r="I6"/>
  <c r="I7"/>
  <c r="I8"/>
  <c r="I9"/>
  <c r="I10"/>
  <c r="I3"/>
  <c r="I16"/>
  <c r="I17"/>
  <c r="I18"/>
  <c r="I19"/>
  <c r="I20"/>
  <c r="I21"/>
  <c r="I22"/>
  <c r="I15"/>
  <c r="H16"/>
  <c r="H17"/>
  <c r="H18"/>
  <c r="H19"/>
  <c r="H20"/>
  <c r="H21"/>
  <c r="H22"/>
  <c r="H15"/>
  <c r="F16"/>
  <c r="F17"/>
  <c r="F18"/>
  <c r="F19"/>
  <c r="F20"/>
  <c r="F21"/>
  <c r="F22"/>
  <c r="F15"/>
  <c r="E16"/>
  <c r="E17"/>
  <c r="E18"/>
  <c r="E19"/>
  <c r="E20"/>
  <c r="E21"/>
  <c r="E22"/>
  <c r="E15"/>
  <c r="D15"/>
  <c r="D16"/>
  <c r="D17"/>
  <c r="D18"/>
  <c r="D19"/>
  <c r="D20"/>
  <c r="D21"/>
  <c r="D22"/>
  <c r="C16"/>
  <c r="C17"/>
  <c r="C18"/>
  <c r="C19"/>
  <c r="C20"/>
  <c r="C21"/>
  <c r="C22"/>
  <c r="C15"/>
  <c r="B16"/>
  <c r="B17" s="1"/>
  <c r="B18" s="1"/>
  <c r="B19" s="1"/>
  <c r="B20" s="1"/>
  <c r="B21" s="1"/>
  <c r="B22" s="1"/>
  <c r="E5"/>
  <c r="E6"/>
  <c r="E7"/>
  <c r="E8"/>
  <c r="E9"/>
  <c r="E10"/>
  <c r="E4"/>
  <c r="B4"/>
  <c r="B5" s="1"/>
  <c r="B6" s="1"/>
  <c r="B7" s="1"/>
  <c r="B8" s="1"/>
  <c r="B9" s="1"/>
  <c r="B10" s="1"/>
  <c r="H9"/>
  <c r="H8"/>
  <c r="H7"/>
  <c r="H6"/>
  <c r="H3"/>
  <c r="H4"/>
  <c r="H5"/>
  <c r="H10"/>
  <c r="F10"/>
  <c r="F4"/>
  <c r="F8"/>
  <c r="F5"/>
  <c r="F7"/>
  <c r="J4"/>
  <c r="J3"/>
  <c r="R3" s="1"/>
  <c r="F9"/>
  <c r="F6"/>
  <c r="F5" i="2" l="1"/>
  <c r="G5" s="1"/>
  <c r="E6"/>
  <c r="H6" s="1"/>
  <c r="E7"/>
  <c r="O4" i="1"/>
  <c r="R4"/>
  <c r="O3"/>
  <c r="J6"/>
  <c r="J5"/>
  <c r="J7"/>
  <c r="J8"/>
  <c r="J9"/>
  <c r="J10"/>
  <c r="F7" i="2" l="1"/>
  <c r="H7"/>
  <c r="F6"/>
  <c r="E8"/>
  <c r="O5" i="1"/>
  <c r="R5"/>
  <c r="O10"/>
  <c r="R10"/>
  <c r="O8"/>
  <c r="R8"/>
  <c r="O9"/>
  <c r="R9"/>
  <c r="O7"/>
  <c r="R7"/>
  <c r="R6"/>
  <c r="O6"/>
  <c r="F8" i="2" l="1"/>
  <c r="H8"/>
  <c r="E9"/>
  <c r="F9" l="1"/>
  <c r="H9"/>
  <c r="E10"/>
  <c r="F10" l="1"/>
  <c r="H10"/>
  <c r="E11"/>
  <c r="F11" l="1"/>
  <c r="H11"/>
  <c r="E12"/>
  <c r="F12" l="1"/>
  <c r="H12"/>
  <c r="E13"/>
  <c r="F13" l="1"/>
  <c r="H13"/>
  <c r="E14"/>
  <c r="F14" l="1"/>
  <c r="H14"/>
  <c r="E15"/>
  <c r="F15" l="1"/>
  <c r="H15"/>
  <c r="E16"/>
  <c r="F16" l="1"/>
  <c r="H16"/>
  <c r="E17"/>
  <c r="F17" l="1"/>
  <c r="H17"/>
  <c r="E18"/>
  <c r="F18" l="1"/>
  <c r="H18"/>
  <c r="E19"/>
  <c r="F19" l="1"/>
  <c r="H19"/>
  <c r="E20"/>
  <c r="F20" l="1"/>
  <c r="H20"/>
  <c r="E21"/>
  <c r="F21" l="1"/>
  <c r="H21"/>
  <c r="E22"/>
  <c r="F22" l="1"/>
  <c r="H22"/>
  <c r="E23"/>
  <c r="F23" l="1"/>
  <c r="H23"/>
  <c r="E24"/>
  <c r="F24" l="1"/>
  <c r="H24"/>
  <c r="E25"/>
  <c r="F25" l="1"/>
  <c r="H25"/>
  <c r="E26"/>
  <c r="F26" l="1"/>
  <c r="H26"/>
  <c r="E27"/>
  <c r="F27" l="1"/>
  <c r="H27"/>
  <c r="E28"/>
  <c r="F28" l="1"/>
  <c r="H28"/>
  <c r="E29"/>
  <c r="F29" l="1"/>
  <c r="H29"/>
  <c r="E30"/>
  <c r="F30" l="1"/>
  <c r="H30"/>
  <c r="E31"/>
  <c r="F31" l="1"/>
  <c r="H31"/>
  <c r="E32"/>
  <c r="F32" l="1"/>
  <c r="H32"/>
  <c r="E33"/>
  <c r="F33" l="1"/>
  <c r="H33"/>
  <c r="E34"/>
  <c r="H34" s="1"/>
  <c r="F34" l="1"/>
  <c r="G34" s="1"/>
</calcChain>
</file>

<file path=xl/sharedStrings.xml><?xml version="1.0" encoding="utf-8"?>
<sst xmlns="http://schemas.openxmlformats.org/spreadsheetml/2006/main" count="99" uniqueCount="27">
  <si>
    <t>h</t>
  </si>
  <si>
    <t>rise</t>
  </si>
  <si>
    <t>run</t>
  </si>
  <si>
    <t>slope</t>
  </si>
  <si>
    <t>=</t>
  </si>
  <si>
    <t>m</t>
  </si>
  <si>
    <t>+</t>
  </si>
  <si>
    <t>b</t>
  </si>
  <si>
    <t>i</t>
  </si>
  <si>
    <t>q</t>
  </si>
  <si>
    <r>
      <t>h</t>
    </r>
    <r>
      <rPr>
        <vertAlign val="subscript"/>
        <sz val="14"/>
        <color theme="1"/>
        <rFont val="Calibri"/>
        <family val="2"/>
        <scheme val="minor"/>
      </rPr>
      <t>a</t>
    </r>
  </si>
  <si>
    <r>
      <t>h</t>
    </r>
    <r>
      <rPr>
        <vertAlign val="subscript"/>
        <sz val="14"/>
        <color theme="1"/>
        <rFont val="Calibri"/>
        <family val="2"/>
        <scheme val="minor"/>
      </rPr>
      <t>b</t>
    </r>
  </si>
  <si>
    <r>
      <rPr>
        <sz val="11"/>
        <color theme="1"/>
        <rFont val="Mathematica1"/>
        <charset val="2"/>
      </rPr>
      <t>q</t>
    </r>
    <r>
      <rPr>
        <vertAlign val="subscript"/>
        <sz val="14"/>
        <color theme="1"/>
        <rFont val="Calibri"/>
        <family val="2"/>
      </rPr>
      <t>ia</t>
    </r>
  </si>
  <si>
    <r>
      <rPr>
        <sz val="11"/>
        <color theme="1"/>
        <rFont val="Mathematica1"/>
        <charset val="2"/>
      </rPr>
      <t>q</t>
    </r>
    <r>
      <rPr>
        <vertAlign val="subscript"/>
        <sz val="14"/>
        <color theme="1"/>
        <rFont val="Calibri"/>
        <family val="2"/>
      </rPr>
      <t>ib</t>
    </r>
  </si>
  <si>
    <r>
      <t>q</t>
    </r>
    <r>
      <rPr>
        <vertAlign val="subscript"/>
        <sz val="14"/>
        <color theme="1"/>
        <rFont val="Mathematica1"/>
        <charset val="2"/>
      </rPr>
      <t>1</t>
    </r>
  </si>
  <si>
    <r>
      <t>q</t>
    </r>
    <r>
      <rPr>
        <vertAlign val="subscript"/>
        <sz val="14"/>
        <color theme="1"/>
        <rFont val="Mathematica1"/>
        <charset val="2"/>
      </rPr>
      <t>2</t>
    </r>
  </si>
  <si>
    <r>
      <t>q</t>
    </r>
    <r>
      <rPr>
        <vertAlign val="subscript"/>
        <sz val="14"/>
        <color theme="1"/>
        <rFont val="Mathematica1"/>
        <charset val="2"/>
      </rPr>
      <t>3</t>
    </r>
  </si>
  <si>
    <r>
      <t>q</t>
    </r>
    <r>
      <rPr>
        <vertAlign val="subscript"/>
        <sz val="14"/>
        <color theme="1"/>
        <rFont val="Mathematica1"/>
        <charset val="2"/>
      </rPr>
      <t>4</t>
    </r>
  </si>
  <si>
    <r>
      <t>q</t>
    </r>
    <r>
      <rPr>
        <vertAlign val="subscript"/>
        <sz val="14"/>
        <color theme="1"/>
        <rFont val="Mathematica1"/>
        <charset val="2"/>
      </rPr>
      <t>5</t>
    </r>
  </si>
  <si>
    <r>
      <t>q</t>
    </r>
    <r>
      <rPr>
        <vertAlign val="subscript"/>
        <sz val="14"/>
        <color theme="1"/>
        <rFont val="Mathematica1"/>
        <charset val="2"/>
      </rPr>
      <t>6</t>
    </r>
  </si>
  <si>
    <r>
      <t>q</t>
    </r>
    <r>
      <rPr>
        <vertAlign val="subscript"/>
        <sz val="14"/>
        <color theme="1"/>
        <rFont val="Mathematica1"/>
        <charset val="2"/>
      </rPr>
      <t>7</t>
    </r>
  </si>
  <si>
    <r>
      <t>q</t>
    </r>
    <r>
      <rPr>
        <vertAlign val="subscript"/>
        <sz val="14"/>
        <color theme="1"/>
        <rFont val="Mathematica1"/>
        <charset val="2"/>
      </rPr>
      <t>8</t>
    </r>
  </si>
  <si>
    <r>
      <t>H</t>
    </r>
    <r>
      <rPr>
        <vertAlign val="subscript"/>
        <sz val="14"/>
        <color theme="1"/>
        <rFont val="Calibri"/>
        <family val="2"/>
        <scheme val="minor"/>
      </rPr>
      <t>a</t>
    </r>
  </si>
  <si>
    <r>
      <t>H</t>
    </r>
    <r>
      <rPr>
        <vertAlign val="subscript"/>
        <sz val="14"/>
        <color theme="1"/>
        <rFont val="Calibri"/>
        <family val="2"/>
        <scheme val="minor"/>
      </rPr>
      <t>b</t>
    </r>
  </si>
  <si>
    <t>dh</t>
  </si>
  <si>
    <r>
      <t>q</t>
    </r>
    <r>
      <rPr>
        <b/>
        <vertAlign val="subscript"/>
        <sz val="14"/>
        <color theme="1"/>
        <rFont val="Mathematica1"/>
        <charset val="2"/>
      </rPr>
      <t>5</t>
    </r>
  </si>
  <si>
    <t>target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</si>
</sst>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Mathematica1"/>
      <charset val="2"/>
    </font>
    <font>
      <sz val="11"/>
      <color theme="1"/>
      <name val="Calibri"/>
      <family val="2"/>
    </font>
    <font>
      <vertAlign val="subscript"/>
      <sz val="14"/>
      <color theme="1"/>
      <name val="Calibri"/>
      <family val="2"/>
      <scheme val="minor"/>
    </font>
    <font>
      <vertAlign val="subscript"/>
      <sz val="14"/>
      <color theme="1"/>
      <name val="Calibri"/>
      <family val="2"/>
    </font>
    <font>
      <vertAlign val="subscript"/>
      <sz val="14"/>
      <color theme="1"/>
      <name val="Mathematica1"/>
      <charset val="2"/>
    </font>
    <font>
      <i/>
      <sz val="11"/>
      <color theme="1"/>
      <name val="Calibri"/>
      <family val="2"/>
      <scheme val="minor"/>
    </font>
    <font>
      <b/>
      <sz val="11"/>
      <color theme="1"/>
      <name val="Mathematica1"/>
      <charset val="2"/>
    </font>
    <font>
      <b/>
      <vertAlign val="subscript"/>
      <sz val="14"/>
      <color theme="1"/>
      <name val="Mathematica1"/>
      <charset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2" borderId="1" xfId="0" applyFill="1" applyBorder="1"/>
    <xf numFmtId="1" fontId="0" fillId="0" borderId="0" xfId="0" applyNumberFormat="1"/>
    <xf numFmtId="0" fontId="7" fillId="0" borderId="0" xfId="0" applyFont="1" applyAlignment="1">
      <alignment horizontal="center"/>
    </xf>
    <xf numFmtId="0" fontId="9" fillId="0" borderId="0" xfId="0" applyFont="1"/>
    <xf numFmtId="1" fontId="9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strRef>
              <c:f>Sheet2!$F$4</c:f>
              <c:strCache>
                <c:ptCount val="1"/>
                <c:pt idx="0">
                  <c:v>q5</c:v>
                </c:pt>
              </c:strCache>
            </c:strRef>
          </c:tx>
          <c:marker>
            <c:symbol val="circle"/>
            <c:size val="3"/>
          </c:marker>
          <c:xVal>
            <c:numRef>
              <c:f>Sheet2!$E$5:$E$34</c:f>
              <c:numCache>
                <c:formatCode>General</c:formatCode>
                <c:ptCount val="3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</c:numCache>
            </c:numRef>
          </c:xVal>
          <c:yVal>
            <c:numRef>
              <c:f>Sheet2!$F$5:$F$34</c:f>
              <c:numCache>
                <c:formatCode>0</c:formatCode>
                <c:ptCount val="30"/>
                <c:pt idx="0">
                  <c:v>164</c:v>
                </c:pt>
                <c:pt idx="1">
                  <c:v>164.75862068965517</c:v>
                </c:pt>
                <c:pt idx="2">
                  <c:v>165.51724137931035</c:v>
                </c:pt>
                <c:pt idx="3">
                  <c:v>166.27586206896552</c:v>
                </c:pt>
                <c:pt idx="4">
                  <c:v>167.0344827586207</c:v>
                </c:pt>
                <c:pt idx="5">
                  <c:v>167.79310344827587</c:v>
                </c:pt>
                <c:pt idx="6">
                  <c:v>168.55172413793105</c:v>
                </c:pt>
                <c:pt idx="7">
                  <c:v>169.31034482758622</c:v>
                </c:pt>
                <c:pt idx="8">
                  <c:v>170.06896551724139</c:v>
                </c:pt>
                <c:pt idx="9">
                  <c:v>170.82758620689657</c:v>
                </c:pt>
                <c:pt idx="10">
                  <c:v>171.58620689655174</c:v>
                </c:pt>
                <c:pt idx="11">
                  <c:v>172.34482758620692</c:v>
                </c:pt>
                <c:pt idx="12">
                  <c:v>173.10344827586209</c:v>
                </c:pt>
                <c:pt idx="13">
                  <c:v>173.86206896551724</c:v>
                </c:pt>
                <c:pt idx="14">
                  <c:v>174.62068965517241</c:v>
                </c:pt>
                <c:pt idx="15">
                  <c:v>175.37931034482759</c:v>
                </c:pt>
                <c:pt idx="16">
                  <c:v>176.13793103448276</c:v>
                </c:pt>
                <c:pt idx="17">
                  <c:v>176.89655172413794</c:v>
                </c:pt>
                <c:pt idx="18">
                  <c:v>177.65517241379311</c:v>
                </c:pt>
                <c:pt idx="19">
                  <c:v>178.41379310344828</c:v>
                </c:pt>
                <c:pt idx="20">
                  <c:v>179.17241379310346</c:v>
                </c:pt>
                <c:pt idx="21">
                  <c:v>179.93103448275863</c:v>
                </c:pt>
                <c:pt idx="22">
                  <c:v>180.68965517241381</c:v>
                </c:pt>
                <c:pt idx="23">
                  <c:v>181.44827586206898</c:v>
                </c:pt>
                <c:pt idx="24">
                  <c:v>182.20689655172416</c:v>
                </c:pt>
                <c:pt idx="25">
                  <c:v>182.9655172413793</c:v>
                </c:pt>
                <c:pt idx="26">
                  <c:v>183.72413793103448</c:v>
                </c:pt>
                <c:pt idx="27">
                  <c:v>184.48275862068965</c:v>
                </c:pt>
                <c:pt idx="28">
                  <c:v>185.24137931034483</c:v>
                </c:pt>
                <c:pt idx="29">
                  <c:v>186</c:v>
                </c:pt>
              </c:numCache>
            </c:numRef>
          </c:yVal>
        </c:ser>
        <c:ser>
          <c:idx val="1"/>
          <c:order val="1"/>
          <c:tx>
            <c:strRef>
              <c:f>Sheet2!$G$4</c:f>
              <c:strCache>
                <c:ptCount val="1"/>
                <c:pt idx="0">
                  <c:v>q5</c:v>
                </c:pt>
              </c:strCache>
            </c:strRef>
          </c:tx>
          <c:xVal>
            <c:numRef>
              <c:f>Sheet2!$E$5:$E$34</c:f>
              <c:numCache>
                <c:formatCode>General</c:formatCode>
                <c:ptCount val="3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</c:numCache>
            </c:numRef>
          </c:xVal>
          <c:yVal>
            <c:numRef>
              <c:f>Sheet2!$G$5:$G$34</c:f>
              <c:numCache>
                <c:formatCode>General</c:formatCode>
                <c:ptCount val="30"/>
                <c:pt idx="0" formatCode="0">
                  <c:v>164</c:v>
                </c:pt>
                <c:pt idx="1">
                  <c:v>164</c:v>
                </c:pt>
                <c:pt idx="2">
                  <c:v>163</c:v>
                </c:pt>
                <c:pt idx="3">
                  <c:v>163</c:v>
                </c:pt>
                <c:pt idx="4">
                  <c:v>162</c:v>
                </c:pt>
                <c:pt idx="5">
                  <c:v>162</c:v>
                </c:pt>
                <c:pt idx="6">
                  <c:v>162</c:v>
                </c:pt>
                <c:pt idx="7">
                  <c:v>161</c:v>
                </c:pt>
                <c:pt idx="8">
                  <c:v>161</c:v>
                </c:pt>
                <c:pt idx="9">
                  <c:v>161</c:v>
                </c:pt>
                <c:pt idx="10">
                  <c:v>160</c:v>
                </c:pt>
                <c:pt idx="11">
                  <c:v>160</c:v>
                </c:pt>
                <c:pt idx="12">
                  <c:v>160</c:v>
                </c:pt>
                <c:pt idx="13">
                  <c:v>159</c:v>
                </c:pt>
                <c:pt idx="14">
                  <c:v>159</c:v>
                </c:pt>
                <c:pt idx="15">
                  <c:v>160</c:v>
                </c:pt>
                <c:pt idx="16">
                  <c:v>160</c:v>
                </c:pt>
                <c:pt idx="17">
                  <c:v>161</c:v>
                </c:pt>
                <c:pt idx="18">
                  <c:v>161</c:v>
                </c:pt>
                <c:pt idx="19">
                  <c:v>162</c:v>
                </c:pt>
                <c:pt idx="20">
                  <c:v>162</c:v>
                </c:pt>
                <c:pt idx="21">
                  <c:v>163</c:v>
                </c:pt>
                <c:pt idx="22">
                  <c:v>163</c:v>
                </c:pt>
                <c:pt idx="23">
                  <c:v>163</c:v>
                </c:pt>
                <c:pt idx="24">
                  <c:v>163</c:v>
                </c:pt>
                <c:pt idx="25">
                  <c:v>163</c:v>
                </c:pt>
                <c:pt idx="26">
                  <c:v>163</c:v>
                </c:pt>
                <c:pt idx="27">
                  <c:v>170</c:v>
                </c:pt>
                <c:pt idx="28">
                  <c:v>176</c:v>
                </c:pt>
                <c:pt idx="29">
                  <c:v>186</c:v>
                </c:pt>
              </c:numCache>
            </c:numRef>
          </c:yVal>
        </c:ser>
        <c:ser>
          <c:idx val="2"/>
          <c:order val="2"/>
          <c:tx>
            <c:strRef>
              <c:f>Sheet2!$H$4</c:f>
              <c:strCache>
                <c:ptCount val="1"/>
                <c:pt idx="0">
                  <c:v>target</c:v>
                </c:pt>
              </c:strCache>
            </c:strRef>
          </c:tx>
          <c:xVal>
            <c:numRef>
              <c:f>Sheet2!$E$5:$E$34</c:f>
              <c:numCache>
                <c:formatCode>General</c:formatCode>
                <c:ptCount val="3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</c:numCache>
            </c:numRef>
          </c:xVal>
          <c:yVal>
            <c:numRef>
              <c:f>Sheet2!$H$5:$H$34</c:f>
              <c:numCache>
                <c:formatCode>0</c:formatCode>
                <c:ptCount val="30"/>
                <c:pt idx="0">
                  <c:v>164.66666666666666</c:v>
                </c:pt>
                <c:pt idx="1">
                  <c:v>164.68965517241378</c:v>
                </c:pt>
                <c:pt idx="2">
                  <c:v>164.71428571428572</c:v>
                </c:pt>
                <c:pt idx="3">
                  <c:v>164.74074074074073</c:v>
                </c:pt>
                <c:pt idx="4">
                  <c:v>164.76923076923077</c:v>
                </c:pt>
                <c:pt idx="5">
                  <c:v>164.8</c:v>
                </c:pt>
                <c:pt idx="6">
                  <c:v>164.83333333333334</c:v>
                </c:pt>
                <c:pt idx="7">
                  <c:v>164.86956521739131</c:v>
                </c:pt>
                <c:pt idx="8">
                  <c:v>164.90909090909091</c:v>
                </c:pt>
                <c:pt idx="9">
                  <c:v>164.95238095238096</c:v>
                </c:pt>
                <c:pt idx="10">
                  <c:v>165</c:v>
                </c:pt>
                <c:pt idx="11">
                  <c:v>165.05263157894737</c:v>
                </c:pt>
                <c:pt idx="12">
                  <c:v>165.11111111111111</c:v>
                </c:pt>
                <c:pt idx="13">
                  <c:v>165.1764705882353</c:v>
                </c:pt>
                <c:pt idx="14">
                  <c:v>165.25</c:v>
                </c:pt>
                <c:pt idx="15">
                  <c:v>165.33333333333334</c:v>
                </c:pt>
                <c:pt idx="16">
                  <c:v>165.42857142857142</c:v>
                </c:pt>
                <c:pt idx="17">
                  <c:v>165.53846153846155</c:v>
                </c:pt>
                <c:pt idx="18">
                  <c:v>165.66666666666666</c:v>
                </c:pt>
                <c:pt idx="19">
                  <c:v>165.81818181818181</c:v>
                </c:pt>
                <c:pt idx="20">
                  <c:v>166</c:v>
                </c:pt>
                <c:pt idx="21">
                  <c:v>166.22222222222223</c:v>
                </c:pt>
                <c:pt idx="22">
                  <c:v>166.5</c:v>
                </c:pt>
                <c:pt idx="23">
                  <c:v>166.85714285714286</c:v>
                </c:pt>
                <c:pt idx="24">
                  <c:v>167.33333333333334</c:v>
                </c:pt>
                <c:pt idx="25">
                  <c:v>168</c:v>
                </c:pt>
                <c:pt idx="26">
                  <c:v>169</c:v>
                </c:pt>
                <c:pt idx="27">
                  <c:v>170.66666666666666</c:v>
                </c:pt>
                <c:pt idx="28">
                  <c:v>174</c:v>
                </c:pt>
                <c:pt idx="29">
                  <c:v>184</c:v>
                </c:pt>
              </c:numCache>
            </c:numRef>
          </c:yVal>
        </c:ser>
        <c:axId val="118342400"/>
        <c:axId val="118292864"/>
      </c:scatterChart>
      <c:valAx>
        <c:axId val="118342400"/>
        <c:scaling>
          <c:orientation val="minMax"/>
        </c:scaling>
        <c:axPos val="b"/>
        <c:numFmt formatCode="General" sourceLinked="1"/>
        <c:tickLblPos val="nextTo"/>
        <c:crossAx val="118292864"/>
        <c:crosses val="autoZero"/>
        <c:crossBetween val="midCat"/>
      </c:valAx>
      <c:valAx>
        <c:axId val="118292864"/>
        <c:scaling>
          <c:orientation val="minMax"/>
          <c:min val="0"/>
        </c:scaling>
        <c:axPos val="l"/>
        <c:majorGridlines/>
        <c:numFmt formatCode="0" sourceLinked="1"/>
        <c:tickLblPos val="nextTo"/>
        <c:crossAx val="11834240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266699</xdr:colOff>
      <xdr:row>4</xdr:row>
      <xdr:rowOff>123824</xdr:rowOff>
    </xdr:from>
    <xdr:to>
      <xdr:col>18</xdr:col>
      <xdr:colOff>409574</xdr:colOff>
      <xdr:row>25</xdr:row>
      <xdr:rowOff>171449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7"/>
  <sheetViews>
    <sheetView workbookViewId="0">
      <selection activeCell="U11" sqref="U11"/>
    </sheetView>
  </sheetViews>
  <sheetFormatPr defaultRowHeight="15"/>
  <cols>
    <col min="3" max="4" width="5.5703125" bestFit="1" customWidth="1"/>
    <col min="5" max="5" width="8.42578125" bestFit="1" customWidth="1"/>
    <col min="6" max="6" width="5.5703125" bestFit="1" customWidth="1"/>
    <col min="7" max="7" width="4.5703125" customWidth="1"/>
    <col min="8" max="8" width="8" bestFit="1" customWidth="1"/>
    <col min="9" max="9" width="4.5703125" bestFit="1" customWidth="1"/>
    <col min="10" max="10" width="6" bestFit="1" customWidth="1"/>
    <col min="11" max="11" width="4" bestFit="1" customWidth="1"/>
    <col min="12" max="12" width="5.42578125" customWidth="1"/>
    <col min="13" max="13" width="3" bestFit="1" customWidth="1"/>
    <col min="14" max="14" width="2" bestFit="1" customWidth="1"/>
    <col min="15" max="15" width="5.28515625" bestFit="1" customWidth="1"/>
    <col min="16" max="16" width="5.5703125" bestFit="1" customWidth="1"/>
    <col min="17" max="17" width="2" bestFit="1" customWidth="1"/>
    <col min="18" max="18" width="6.5703125" bestFit="1" customWidth="1"/>
  </cols>
  <sheetData>
    <row r="2" spans="2:18" ht="20.25">
      <c r="B2" s="7" t="s">
        <v>8</v>
      </c>
      <c r="C2" s="2" t="s">
        <v>12</v>
      </c>
      <c r="D2" s="2" t="s">
        <v>13</v>
      </c>
      <c r="E2" s="1" t="s">
        <v>10</v>
      </c>
      <c r="F2" s="1" t="s">
        <v>11</v>
      </c>
      <c r="G2" s="2"/>
      <c r="H2" s="1" t="s">
        <v>1</v>
      </c>
      <c r="I2" s="1" t="s">
        <v>2</v>
      </c>
      <c r="J2" s="1" t="s">
        <v>3</v>
      </c>
      <c r="K2" s="1" t="s">
        <v>7</v>
      </c>
      <c r="M2" s="6" t="s">
        <v>9</v>
      </c>
      <c r="N2" s="3" t="s">
        <v>4</v>
      </c>
      <c r="O2" s="1" t="s">
        <v>5</v>
      </c>
      <c r="P2" s="1" t="s">
        <v>0</v>
      </c>
      <c r="Q2" s="1" t="s">
        <v>6</v>
      </c>
      <c r="R2" s="1" t="s">
        <v>7</v>
      </c>
    </row>
    <row r="3" spans="2:18" ht="21">
      <c r="B3" s="1">
        <v>1</v>
      </c>
      <c r="C3" s="1">
        <v>150</v>
      </c>
      <c r="D3" s="1">
        <v>180</v>
      </c>
      <c r="E3" s="1">
        <v>10</v>
      </c>
      <c r="F3" s="1">
        <v>39</v>
      </c>
      <c r="G3" s="1"/>
      <c r="H3" s="4">
        <f t="shared" ref="H3:H10" si="0">D3-C3</f>
        <v>30</v>
      </c>
      <c r="I3" s="4">
        <f>F3-E3</f>
        <v>29</v>
      </c>
      <c r="J3" s="5">
        <f>H3/I3</f>
        <v>1.0344827586206897</v>
      </c>
      <c r="K3" s="4">
        <f>C3-J3*E3</f>
        <v>139.65517241379311</v>
      </c>
      <c r="M3" s="6" t="s">
        <v>14</v>
      </c>
      <c r="N3" s="3" t="s">
        <v>4</v>
      </c>
      <c r="O3" s="5">
        <f t="shared" ref="O3:O10" si="1">J3</f>
        <v>1.0344827586206897</v>
      </c>
      <c r="P3" s="4" t="s">
        <v>0</v>
      </c>
      <c r="Q3" s="4" t="s">
        <v>6</v>
      </c>
      <c r="R3" s="4">
        <f t="shared" ref="R3:R10" si="2">K3</f>
        <v>139.65517241379311</v>
      </c>
    </row>
    <row r="4" spans="2:18" ht="21">
      <c r="B4" s="1">
        <f>B3+1</f>
        <v>2</v>
      </c>
      <c r="C4" s="1">
        <v>166</v>
      </c>
      <c r="D4" s="1">
        <v>182</v>
      </c>
      <c r="E4" s="1">
        <f>$E$3</f>
        <v>10</v>
      </c>
      <c r="F4" s="1">
        <f>$F$3</f>
        <v>39</v>
      </c>
      <c r="G4" s="1"/>
      <c r="H4" s="4">
        <f t="shared" si="0"/>
        <v>16</v>
      </c>
      <c r="I4" s="4">
        <f t="shared" ref="I4:I10" si="3">F4-E4</f>
        <v>29</v>
      </c>
      <c r="J4" s="5">
        <f t="shared" ref="J4:J10" si="4">H4/$I$3</f>
        <v>0.55172413793103448</v>
      </c>
      <c r="K4" s="4">
        <f t="shared" ref="K4:K10" si="5">C4-J4*E4</f>
        <v>160.48275862068965</v>
      </c>
      <c r="M4" s="6" t="s">
        <v>15</v>
      </c>
      <c r="N4" s="3" t="s">
        <v>4</v>
      </c>
      <c r="O4" s="5">
        <f t="shared" si="1"/>
        <v>0.55172413793103448</v>
      </c>
      <c r="P4" s="4" t="s">
        <v>0</v>
      </c>
      <c r="Q4" s="4" t="s">
        <v>6</v>
      </c>
      <c r="R4" s="4">
        <f t="shared" si="2"/>
        <v>160.48275862068965</v>
      </c>
    </row>
    <row r="5" spans="2:18" ht="21">
      <c r="B5" s="1">
        <f t="shared" ref="B5:B10" si="6">B4+1</f>
        <v>3</v>
      </c>
      <c r="C5" s="1">
        <v>157</v>
      </c>
      <c r="D5" s="1">
        <v>183</v>
      </c>
      <c r="E5" s="1">
        <f t="shared" ref="E5:E10" si="7">$E$3</f>
        <v>10</v>
      </c>
      <c r="F5" s="1">
        <f t="shared" ref="F5:F10" si="8">$F$3</f>
        <v>39</v>
      </c>
      <c r="G5" s="1"/>
      <c r="H5" s="4">
        <f t="shared" si="0"/>
        <v>26</v>
      </c>
      <c r="I5" s="4">
        <f t="shared" si="3"/>
        <v>29</v>
      </c>
      <c r="J5" s="5">
        <f t="shared" si="4"/>
        <v>0.89655172413793105</v>
      </c>
      <c r="K5" s="4">
        <f t="shared" si="5"/>
        <v>148.0344827586207</v>
      </c>
      <c r="M5" s="6" t="s">
        <v>16</v>
      </c>
      <c r="N5" s="3" t="s">
        <v>4</v>
      </c>
      <c r="O5" s="5">
        <f t="shared" si="1"/>
        <v>0.89655172413793105</v>
      </c>
      <c r="P5" s="4" t="s">
        <v>0</v>
      </c>
      <c r="Q5" s="4" t="s">
        <v>6</v>
      </c>
      <c r="R5" s="4">
        <f t="shared" si="2"/>
        <v>148.0344827586207</v>
      </c>
    </row>
    <row r="6" spans="2:18" ht="21">
      <c r="B6" s="1">
        <f t="shared" si="6"/>
        <v>4</v>
      </c>
      <c r="C6" s="1">
        <v>160</v>
      </c>
      <c r="D6" s="1">
        <v>166</v>
      </c>
      <c r="E6" s="1">
        <f t="shared" si="7"/>
        <v>10</v>
      </c>
      <c r="F6" s="1">
        <f t="shared" si="8"/>
        <v>39</v>
      </c>
      <c r="G6" s="1"/>
      <c r="H6" s="4">
        <f t="shared" si="0"/>
        <v>6</v>
      </c>
      <c r="I6" s="4">
        <f t="shared" si="3"/>
        <v>29</v>
      </c>
      <c r="J6" s="5">
        <f t="shared" si="4"/>
        <v>0.20689655172413793</v>
      </c>
      <c r="K6" s="4">
        <f t="shared" si="5"/>
        <v>157.93103448275863</v>
      </c>
      <c r="M6" s="6" t="s">
        <v>17</v>
      </c>
      <c r="N6" s="3" t="s">
        <v>4</v>
      </c>
      <c r="O6" s="5">
        <f t="shared" si="1"/>
        <v>0.20689655172413793</v>
      </c>
      <c r="P6" s="4" t="s">
        <v>0</v>
      </c>
      <c r="Q6" s="4" t="s">
        <v>6</v>
      </c>
      <c r="R6" s="4">
        <f t="shared" si="2"/>
        <v>157.93103448275863</v>
      </c>
    </row>
    <row r="7" spans="2:18" ht="21">
      <c r="B7" s="1">
        <f t="shared" si="6"/>
        <v>5</v>
      </c>
      <c r="C7" s="1">
        <v>164</v>
      </c>
      <c r="D7" s="1">
        <v>186</v>
      </c>
      <c r="E7" s="1">
        <f t="shared" si="7"/>
        <v>10</v>
      </c>
      <c r="F7" s="1">
        <f t="shared" si="8"/>
        <v>39</v>
      </c>
      <c r="G7" s="1"/>
      <c r="H7" s="4">
        <f t="shared" si="0"/>
        <v>22</v>
      </c>
      <c r="I7" s="4">
        <f t="shared" si="3"/>
        <v>29</v>
      </c>
      <c r="J7" s="5">
        <f t="shared" si="4"/>
        <v>0.75862068965517238</v>
      </c>
      <c r="K7" s="4">
        <f t="shared" si="5"/>
        <v>156.41379310344828</v>
      </c>
      <c r="M7" s="6" t="s">
        <v>18</v>
      </c>
      <c r="N7" s="3" t="s">
        <v>4</v>
      </c>
      <c r="O7" s="5">
        <f t="shared" si="1"/>
        <v>0.75862068965517238</v>
      </c>
      <c r="P7" s="4" t="s">
        <v>0</v>
      </c>
      <c r="Q7" s="4" t="s">
        <v>6</v>
      </c>
      <c r="R7" s="4">
        <f t="shared" si="2"/>
        <v>156.41379310344828</v>
      </c>
    </row>
    <row r="8" spans="2:18" ht="21">
      <c r="B8" s="1">
        <f t="shared" si="6"/>
        <v>6</v>
      </c>
      <c r="C8" s="1">
        <v>138</v>
      </c>
      <c r="D8" s="1">
        <v>174</v>
      </c>
      <c r="E8" s="1">
        <f t="shared" si="7"/>
        <v>10</v>
      </c>
      <c r="F8" s="1">
        <f t="shared" si="8"/>
        <v>39</v>
      </c>
      <c r="G8" s="1"/>
      <c r="H8" s="4">
        <f t="shared" si="0"/>
        <v>36</v>
      </c>
      <c r="I8" s="4">
        <f t="shared" si="3"/>
        <v>29</v>
      </c>
      <c r="J8" s="5">
        <f t="shared" si="4"/>
        <v>1.2413793103448276</v>
      </c>
      <c r="K8" s="4">
        <f t="shared" si="5"/>
        <v>125.58620689655173</v>
      </c>
      <c r="M8" s="6" t="s">
        <v>19</v>
      </c>
      <c r="N8" s="3" t="s">
        <v>4</v>
      </c>
      <c r="O8" s="5">
        <f t="shared" si="1"/>
        <v>1.2413793103448276</v>
      </c>
      <c r="P8" s="4" t="s">
        <v>0</v>
      </c>
      <c r="Q8" s="4" t="s">
        <v>6</v>
      </c>
      <c r="R8" s="4">
        <f t="shared" si="2"/>
        <v>125.58620689655173</v>
      </c>
    </row>
    <row r="9" spans="2:18" ht="21">
      <c r="B9" s="1">
        <f t="shared" si="6"/>
        <v>7</v>
      </c>
      <c r="C9" s="1">
        <v>90</v>
      </c>
      <c r="D9" s="1">
        <v>84.6</v>
      </c>
      <c r="E9" s="1">
        <f t="shared" si="7"/>
        <v>10</v>
      </c>
      <c r="F9" s="1">
        <f t="shared" si="8"/>
        <v>39</v>
      </c>
      <c r="G9" s="1"/>
      <c r="H9" s="4">
        <f t="shared" si="0"/>
        <v>-5.4000000000000057</v>
      </c>
      <c r="I9" s="4">
        <f t="shared" si="3"/>
        <v>29</v>
      </c>
      <c r="J9" s="5">
        <f t="shared" si="4"/>
        <v>-0.18620689655172434</v>
      </c>
      <c r="K9" s="4">
        <f t="shared" si="5"/>
        <v>91.862068965517238</v>
      </c>
      <c r="M9" s="6" t="s">
        <v>20</v>
      </c>
      <c r="N9" s="3" t="s">
        <v>4</v>
      </c>
      <c r="O9" s="5">
        <f t="shared" si="1"/>
        <v>-0.18620689655172434</v>
      </c>
      <c r="P9" s="4" t="s">
        <v>0</v>
      </c>
      <c r="Q9" s="4" t="s">
        <v>6</v>
      </c>
      <c r="R9" s="4">
        <f t="shared" si="2"/>
        <v>91.862068965517238</v>
      </c>
    </row>
    <row r="10" spans="2:18" ht="21">
      <c r="B10" s="1">
        <f t="shared" si="6"/>
        <v>8</v>
      </c>
      <c r="C10" s="1">
        <v>82</v>
      </c>
      <c r="D10" s="1">
        <v>-5</v>
      </c>
      <c r="E10" s="1">
        <f t="shared" si="7"/>
        <v>10</v>
      </c>
      <c r="F10" s="1">
        <f t="shared" si="8"/>
        <v>39</v>
      </c>
      <c r="G10" s="1"/>
      <c r="H10" s="4">
        <f t="shared" si="0"/>
        <v>-87</v>
      </c>
      <c r="I10" s="4">
        <f t="shared" si="3"/>
        <v>29</v>
      </c>
      <c r="J10" s="5">
        <f t="shared" si="4"/>
        <v>-3</v>
      </c>
      <c r="K10" s="4">
        <f t="shared" si="5"/>
        <v>112</v>
      </c>
      <c r="M10" s="6" t="s">
        <v>21</v>
      </c>
      <c r="N10" s="3" t="s">
        <v>4</v>
      </c>
      <c r="O10" s="5">
        <f t="shared" si="1"/>
        <v>-3</v>
      </c>
      <c r="P10" s="4" t="s">
        <v>0</v>
      </c>
      <c r="Q10" s="4" t="s">
        <v>6</v>
      </c>
      <c r="R10" s="4">
        <f t="shared" si="2"/>
        <v>112</v>
      </c>
    </row>
    <row r="12" spans="2:18">
      <c r="B12" t="s">
        <v>24</v>
      </c>
      <c r="C12" s="8">
        <v>4</v>
      </c>
    </row>
    <row r="14" spans="2:18" ht="20.25">
      <c r="B14" s="7" t="s">
        <v>8</v>
      </c>
      <c r="C14" s="2" t="s">
        <v>12</v>
      </c>
      <c r="D14" s="2" t="s">
        <v>13</v>
      </c>
      <c r="E14" s="1" t="s">
        <v>22</v>
      </c>
      <c r="F14" s="1" t="s">
        <v>23</v>
      </c>
      <c r="G14" s="2"/>
      <c r="H14" s="1" t="s">
        <v>1</v>
      </c>
      <c r="I14" s="1" t="s">
        <v>2</v>
      </c>
      <c r="J14" s="1" t="s">
        <v>3</v>
      </c>
      <c r="K14" s="1" t="s">
        <v>7</v>
      </c>
      <c r="M14" s="6" t="s">
        <v>9</v>
      </c>
      <c r="N14" s="3" t="s">
        <v>4</v>
      </c>
      <c r="O14" s="1" t="s">
        <v>5</v>
      </c>
      <c r="P14" s="1" t="s">
        <v>0</v>
      </c>
      <c r="Q14" s="1" t="s">
        <v>6</v>
      </c>
      <c r="R14" s="1" t="s">
        <v>7</v>
      </c>
    </row>
    <row r="15" spans="2:18" ht="21">
      <c r="B15" s="1">
        <v>1</v>
      </c>
      <c r="C15">
        <f t="shared" ref="C15:D22" si="9">C3</f>
        <v>150</v>
      </c>
      <c r="D15">
        <f t="shared" si="9"/>
        <v>180</v>
      </c>
      <c r="E15">
        <f>E3+$C$12</f>
        <v>14</v>
      </c>
      <c r="F15">
        <f>F3+$C$12</f>
        <v>43</v>
      </c>
      <c r="H15">
        <f>D15-C15</f>
        <v>30</v>
      </c>
      <c r="I15">
        <f>F15-E15</f>
        <v>29</v>
      </c>
      <c r="J15" s="5">
        <f>H15/I15</f>
        <v>1.0344827586206897</v>
      </c>
      <c r="K15" s="4">
        <f>C15-J15*E15</f>
        <v>135.51724137931035</v>
      </c>
      <c r="M15" s="6" t="s">
        <v>14</v>
      </c>
      <c r="N15" s="3" t="s">
        <v>4</v>
      </c>
      <c r="O15" s="5">
        <f t="shared" ref="O15:O22" si="10">J15</f>
        <v>1.0344827586206897</v>
      </c>
      <c r="P15" s="4" t="s">
        <v>0</v>
      </c>
      <c r="Q15" s="4" t="s">
        <v>6</v>
      </c>
      <c r="R15" s="4">
        <f t="shared" ref="R15:R22" si="11">K15</f>
        <v>135.51724137931035</v>
      </c>
    </row>
    <row r="16" spans="2:18" ht="21">
      <c r="B16" s="1">
        <f>B15+1</f>
        <v>2</v>
      </c>
      <c r="C16">
        <f t="shared" si="9"/>
        <v>166</v>
      </c>
      <c r="D16">
        <f t="shared" si="9"/>
        <v>182</v>
      </c>
      <c r="E16">
        <f t="shared" ref="E16:F16" si="12">E4+$C$12</f>
        <v>14</v>
      </c>
      <c r="F16">
        <f t="shared" si="12"/>
        <v>43</v>
      </c>
      <c r="G16" s="2"/>
      <c r="H16">
        <f t="shared" ref="H16:H22" si="13">D16-C16</f>
        <v>16</v>
      </c>
      <c r="I16">
        <f t="shared" ref="I16:I22" si="14">F16-E16</f>
        <v>29</v>
      </c>
      <c r="J16" s="5">
        <f t="shared" ref="J16:J22" si="15">H16/I16</f>
        <v>0.55172413793103448</v>
      </c>
      <c r="K16" s="4">
        <f t="shared" ref="K16:K22" si="16">C16-J16*E16</f>
        <v>158.27586206896552</v>
      </c>
      <c r="M16" s="6" t="s">
        <v>15</v>
      </c>
      <c r="N16" s="3" t="s">
        <v>4</v>
      </c>
      <c r="O16" s="5">
        <f t="shared" si="10"/>
        <v>0.55172413793103448</v>
      </c>
      <c r="P16" s="4" t="s">
        <v>0</v>
      </c>
      <c r="Q16" s="4" t="s">
        <v>6</v>
      </c>
      <c r="R16" s="4">
        <f t="shared" si="11"/>
        <v>158.27586206896552</v>
      </c>
    </row>
    <row r="17" spans="2:18" ht="21">
      <c r="B17" s="1">
        <f t="shared" ref="B17:B22" si="17">B16+1</f>
        <v>3</v>
      </c>
      <c r="C17">
        <f t="shared" si="9"/>
        <v>157</v>
      </c>
      <c r="D17">
        <f t="shared" si="9"/>
        <v>183</v>
      </c>
      <c r="E17">
        <f t="shared" ref="E17:F17" si="18">E5+$C$12</f>
        <v>14</v>
      </c>
      <c r="F17">
        <f t="shared" si="18"/>
        <v>43</v>
      </c>
      <c r="H17">
        <f t="shared" si="13"/>
        <v>26</v>
      </c>
      <c r="I17">
        <f t="shared" si="14"/>
        <v>29</v>
      </c>
      <c r="J17" s="5">
        <f t="shared" si="15"/>
        <v>0.89655172413793105</v>
      </c>
      <c r="K17" s="4">
        <f t="shared" si="16"/>
        <v>144.44827586206895</v>
      </c>
      <c r="M17" s="6" t="s">
        <v>16</v>
      </c>
      <c r="N17" s="3" t="s">
        <v>4</v>
      </c>
      <c r="O17" s="5">
        <f t="shared" si="10"/>
        <v>0.89655172413793105</v>
      </c>
      <c r="P17" s="4" t="s">
        <v>0</v>
      </c>
      <c r="Q17" s="4" t="s">
        <v>6</v>
      </c>
      <c r="R17" s="4">
        <f t="shared" si="11"/>
        <v>144.44827586206895</v>
      </c>
    </row>
    <row r="18" spans="2:18" ht="21">
      <c r="B18" s="1">
        <f t="shared" si="17"/>
        <v>4</v>
      </c>
      <c r="C18">
        <f t="shared" si="9"/>
        <v>160</v>
      </c>
      <c r="D18">
        <f t="shared" si="9"/>
        <v>166</v>
      </c>
      <c r="E18">
        <f t="shared" ref="E18:F18" si="19">E6+$C$12</f>
        <v>14</v>
      </c>
      <c r="F18">
        <f t="shared" si="19"/>
        <v>43</v>
      </c>
      <c r="G18" s="1"/>
      <c r="H18">
        <f t="shared" si="13"/>
        <v>6</v>
      </c>
      <c r="I18">
        <f t="shared" si="14"/>
        <v>29</v>
      </c>
      <c r="J18" s="5">
        <f t="shared" si="15"/>
        <v>0.20689655172413793</v>
      </c>
      <c r="K18" s="4">
        <f t="shared" si="16"/>
        <v>157.10344827586206</v>
      </c>
      <c r="M18" s="6" t="s">
        <v>17</v>
      </c>
      <c r="N18" s="3" t="s">
        <v>4</v>
      </c>
      <c r="O18" s="5">
        <f t="shared" si="10"/>
        <v>0.20689655172413793</v>
      </c>
      <c r="P18" s="4" t="s">
        <v>0</v>
      </c>
      <c r="Q18" s="4" t="s">
        <v>6</v>
      </c>
      <c r="R18" s="4">
        <f t="shared" si="11"/>
        <v>157.10344827586206</v>
      </c>
    </row>
    <row r="19" spans="2:18" ht="21">
      <c r="B19" s="1">
        <f t="shared" si="17"/>
        <v>5</v>
      </c>
      <c r="C19">
        <f t="shared" si="9"/>
        <v>164</v>
      </c>
      <c r="D19">
        <f t="shared" si="9"/>
        <v>186</v>
      </c>
      <c r="E19">
        <f t="shared" ref="E19:F19" si="20">E7+$C$12</f>
        <v>14</v>
      </c>
      <c r="F19">
        <f t="shared" si="20"/>
        <v>43</v>
      </c>
      <c r="H19">
        <f t="shared" si="13"/>
        <v>22</v>
      </c>
      <c r="I19">
        <f t="shared" si="14"/>
        <v>29</v>
      </c>
      <c r="J19" s="5">
        <f t="shared" si="15"/>
        <v>0.75862068965517238</v>
      </c>
      <c r="K19" s="4">
        <f t="shared" si="16"/>
        <v>153.37931034482759</v>
      </c>
      <c r="M19" s="6" t="s">
        <v>18</v>
      </c>
      <c r="N19" s="3" t="s">
        <v>4</v>
      </c>
      <c r="O19" s="5">
        <f t="shared" si="10"/>
        <v>0.75862068965517238</v>
      </c>
      <c r="P19" s="4" t="s">
        <v>0</v>
      </c>
      <c r="Q19" s="4" t="s">
        <v>6</v>
      </c>
      <c r="R19" s="4">
        <f t="shared" si="11"/>
        <v>153.37931034482759</v>
      </c>
    </row>
    <row r="20" spans="2:18" ht="21">
      <c r="B20" s="1">
        <f t="shared" si="17"/>
        <v>6</v>
      </c>
      <c r="C20">
        <f t="shared" si="9"/>
        <v>138</v>
      </c>
      <c r="D20">
        <f t="shared" si="9"/>
        <v>174</v>
      </c>
      <c r="E20">
        <f t="shared" ref="E20:F20" si="21">E8+$C$12</f>
        <v>14</v>
      </c>
      <c r="F20">
        <f t="shared" si="21"/>
        <v>43</v>
      </c>
      <c r="G20" s="2"/>
      <c r="H20">
        <f t="shared" si="13"/>
        <v>36</v>
      </c>
      <c r="I20">
        <f t="shared" si="14"/>
        <v>29</v>
      </c>
      <c r="J20" s="5">
        <f t="shared" si="15"/>
        <v>1.2413793103448276</v>
      </c>
      <c r="K20" s="4">
        <f t="shared" si="16"/>
        <v>120.62068965517241</v>
      </c>
      <c r="M20" s="6" t="s">
        <v>19</v>
      </c>
      <c r="N20" s="3" t="s">
        <v>4</v>
      </c>
      <c r="O20" s="5">
        <f t="shared" si="10"/>
        <v>1.2413793103448276</v>
      </c>
      <c r="P20" s="4" t="s">
        <v>0</v>
      </c>
      <c r="Q20" s="4" t="s">
        <v>6</v>
      </c>
      <c r="R20" s="4">
        <f t="shared" si="11"/>
        <v>120.62068965517241</v>
      </c>
    </row>
    <row r="21" spans="2:18" ht="21">
      <c r="B21" s="1">
        <f t="shared" si="17"/>
        <v>7</v>
      </c>
      <c r="C21">
        <f t="shared" si="9"/>
        <v>90</v>
      </c>
      <c r="D21">
        <f t="shared" si="9"/>
        <v>84.6</v>
      </c>
      <c r="E21">
        <f t="shared" ref="E21:F21" si="22">E9+$C$12</f>
        <v>14</v>
      </c>
      <c r="F21">
        <f t="shared" si="22"/>
        <v>43</v>
      </c>
      <c r="H21">
        <f t="shared" si="13"/>
        <v>-5.4000000000000057</v>
      </c>
      <c r="I21">
        <f t="shared" si="14"/>
        <v>29</v>
      </c>
      <c r="J21" s="5">
        <f t="shared" si="15"/>
        <v>-0.18620689655172434</v>
      </c>
      <c r="K21" s="4">
        <f t="shared" si="16"/>
        <v>92.606896551724134</v>
      </c>
      <c r="M21" s="6" t="s">
        <v>20</v>
      </c>
      <c r="N21" s="3" t="s">
        <v>4</v>
      </c>
      <c r="O21" s="5">
        <f t="shared" si="10"/>
        <v>-0.18620689655172434</v>
      </c>
      <c r="P21" s="4" t="s">
        <v>0</v>
      </c>
      <c r="Q21" s="4" t="s">
        <v>6</v>
      </c>
      <c r="R21" s="4">
        <f t="shared" si="11"/>
        <v>92.606896551724134</v>
      </c>
    </row>
    <row r="22" spans="2:18" ht="21">
      <c r="B22" s="1">
        <f t="shared" si="17"/>
        <v>8</v>
      </c>
      <c r="C22">
        <f t="shared" si="9"/>
        <v>82</v>
      </c>
      <c r="D22">
        <f t="shared" si="9"/>
        <v>-5</v>
      </c>
      <c r="E22">
        <f t="shared" ref="E22:F22" si="23">E10+$C$12</f>
        <v>14</v>
      </c>
      <c r="F22">
        <f t="shared" si="23"/>
        <v>43</v>
      </c>
      <c r="G22" s="1"/>
      <c r="H22">
        <f t="shared" si="13"/>
        <v>-87</v>
      </c>
      <c r="I22">
        <f t="shared" si="14"/>
        <v>29</v>
      </c>
      <c r="J22" s="5">
        <f t="shared" si="15"/>
        <v>-3</v>
      </c>
      <c r="K22" s="4">
        <f t="shared" si="16"/>
        <v>124</v>
      </c>
      <c r="M22" s="6" t="s">
        <v>21</v>
      </c>
      <c r="N22" s="3" t="s">
        <v>4</v>
      </c>
      <c r="O22" s="5">
        <f t="shared" si="10"/>
        <v>-3</v>
      </c>
      <c r="P22" s="4" t="s">
        <v>0</v>
      </c>
      <c r="Q22" s="4" t="s">
        <v>6</v>
      </c>
      <c r="R22" s="4">
        <f t="shared" si="11"/>
        <v>124</v>
      </c>
    </row>
    <row r="24" spans="2:18">
      <c r="D24" s="1"/>
      <c r="G24" s="1"/>
    </row>
    <row r="25" spans="2:18">
      <c r="D25" s="2"/>
      <c r="G25" s="2"/>
    </row>
    <row r="27" spans="2:18">
      <c r="D27" s="1"/>
      <c r="G2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D4:H34"/>
  <sheetViews>
    <sheetView tabSelected="1" workbookViewId="0">
      <selection activeCell="H5" sqref="H5"/>
    </sheetView>
  </sheetViews>
  <sheetFormatPr defaultRowHeight="15"/>
  <cols>
    <col min="8" max="8" width="14.28515625" bestFit="1" customWidth="1"/>
  </cols>
  <sheetData>
    <row r="4" spans="4:8" ht="21">
      <c r="E4" t="s">
        <v>0</v>
      </c>
      <c r="F4" s="6" t="s">
        <v>18</v>
      </c>
      <c r="G4" s="10" t="s">
        <v>25</v>
      </c>
      <c r="H4" s="1" t="s">
        <v>26</v>
      </c>
    </row>
    <row r="5" spans="4:8" ht="15.75">
      <c r="D5">
        <f>1</f>
        <v>1</v>
      </c>
      <c r="E5">
        <f>10</f>
        <v>10</v>
      </c>
      <c r="F5" s="9">
        <f>Sheet1!$O$7*Sheet2!$E5+Sheet1!$R$7</f>
        <v>164</v>
      </c>
      <c r="G5" s="12">
        <f>F5</f>
        <v>164</v>
      </c>
      <c r="H5" s="9">
        <f>164+20/(40-E5)</f>
        <v>164.66666666666666</v>
      </c>
    </row>
    <row r="6" spans="4:8">
      <c r="D6">
        <f>D5+1</f>
        <v>2</v>
      </c>
      <c r="E6">
        <f>E5+1</f>
        <v>11</v>
      </c>
      <c r="F6" s="9">
        <f>Sheet1!$O$7*Sheet2!E6+Sheet1!$R$7</f>
        <v>164.75862068965517</v>
      </c>
      <c r="G6">
        <v>164</v>
      </c>
      <c r="H6" s="9">
        <f t="shared" ref="H6:H34" si="0">164+20/(40-E6)</f>
        <v>164.68965517241378</v>
      </c>
    </row>
    <row r="7" spans="4:8">
      <c r="D7">
        <f t="shared" ref="D7:D34" si="1">D6+1</f>
        <v>3</v>
      </c>
      <c r="E7">
        <f t="shared" ref="E7:E34" si="2">E6+1</f>
        <v>12</v>
      </c>
      <c r="F7" s="9">
        <f>Sheet1!$O$7*Sheet2!E7+Sheet1!$R$7</f>
        <v>165.51724137931035</v>
      </c>
      <c r="G7">
        <v>163</v>
      </c>
      <c r="H7" s="9">
        <f t="shared" si="0"/>
        <v>164.71428571428572</v>
      </c>
    </row>
    <row r="8" spans="4:8">
      <c r="D8">
        <f t="shared" si="1"/>
        <v>4</v>
      </c>
      <c r="E8">
        <f t="shared" si="2"/>
        <v>13</v>
      </c>
      <c r="F8" s="9">
        <f>Sheet1!$O$7*Sheet2!E8+Sheet1!$R$7</f>
        <v>166.27586206896552</v>
      </c>
      <c r="G8">
        <v>163</v>
      </c>
      <c r="H8" s="9">
        <f t="shared" si="0"/>
        <v>164.74074074074073</v>
      </c>
    </row>
    <row r="9" spans="4:8">
      <c r="D9">
        <f t="shared" si="1"/>
        <v>5</v>
      </c>
      <c r="E9">
        <f t="shared" si="2"/>
        <v>14</v>
      </c>
      <c r="F9" s="9">
        <f>Sheet1!$O$7*Sheet2!E9+Sheet1!$R$7</f>
        <v>167.0344827586207</v>
      </c>
      <c r="G9">
        <v>162</v>
      </c>
      <c r="H9" s="9">
        <f t="shared" si="0"/>
        <v>164.76923076923077</v>
      </c>
    </row>
    <row r="10" spans="4:8">
      <c r="D10">
        <f t="shared" si="1"/>
        <v>6</v>
      </c>
      <c r="E10">
        <f t="shared" si="2"/>
        <v>15</v>
      </c>
      <c r="F10" s="9">
        <f>Sheet1!$O$7*Sheet2!E10+Sheet1!$R$7</f>
        <v>167.79310344827587</v>
      </c>
      <c r="G10">
        <v>162</v>
      </c>
      <c r="H10" s="9">
        <f t="shared" si="0"/>
        <v>164.8</v>
      </c>
    </row>
    <row r="11" spans="4:8">
      <c r="D11">
        <f t="shared" si="1"/>
        <v>7</v>
      </c>
      <c r="E11">
        <f t="shared" si="2"/>
        <v>16</v>
      </c>
      <c r="F11" s="9">
        <f>Sheet1!$O$7*Sheet2!E11+Sheet1!$R$7</f>
        <v>168.55172413793105</v>
      </c>
      <c r="G11">
        <v>162</v>
      </c>
      <c r="H11" s="9">
        <f t="shared" si="0"/>
        <v>164.83333333333334</v>
      </c>
    </row>
    <row r="12" spans="4:8">
      <c r="D12">
        <f t="shared" si="1"/>
        <v>8</v>
      </c>
      <c r="E12">
        <f t="shared" si="2"/>
        <v>17</v>
      </c>
      <c r="F12" s="9">
        <f>Sheet1!$O$7*Sheet2!E12+Sheet1!$R$7</f>
        <v>169.31034482758622</v>
      </c>
      <c r="G12">
        <v>161</v>
      </c>
      <c r="H12" s="9">
        <f t="shared" si="0"/>
        <v>164.86956521739131</v>
      </c>
    </row>
    <row r="13" spans="4:8">
      <c r="D13">
        <f t="shared" si="1"/>
        <v>9</v>
      </c>
      <c r="E13">
        <f t="shared" si="2"/>
        <v>18</v>
      </c>
      <c r="F13" s="9">
        <f>Sheet1!$O$7*Sheet2!E13+Sheet1!$R$7</f>
        <v>170.06896551724139</v>
      </c>
      <c r="G13">
        <v>161</v>
      </c>
      <c r="H13" s="9">
        <f t="shared" si="0"/>
        <v>164.90909090909091</v>
      </c>
    </row>
    <row r="14" spans="4:8">
      <c r="D14">
        <f t="shared" si="1"/>
        <v>10</v>
      </c>
      <c r="E14">
        <f t="shared" si="2"/>
        <v>19</v>
      </c>
      <c r="F14" s="9">
        <f>Sheet1!$O$7*Sheet2!E14+Sheet1!$R$7</f>
        <v>170.82758620689657</v>
      </c>
      <c r="G14">
        <v>161</v>
      </c>
      <c r="H14" s="9">
        <f t="shared" si="0"/>
        <v>164.95238095238096</v>
      </c>
    </row>
    <row r="15" spans="4:8">
      <c r="D15">
        <f t="shared" si="1"/>
        <v>11</v>
      </c>
      <c r="E15">
        <f t="shared" si="2"/>
        <v>20</v>
      </c>
      <c r="F15" s="9">
        <f>Sheet1!$O$7*Sheet2!E15+Sheet1!$R$7</f>
        <v>171.58620689655174</v>
      </c>
      <c r="G15">
        <v>160</v>
      </c>
      <c r="H15" s="9">
        <f t="shared" si="0"/>
        <v>165</v>
      </c>
    </row>
    <row r="16" spans="4:8">
      <c r="D16">
        <f t="shared" si="1"/>
        <v>12</v>
      </c>
      <c r="E16">
        <f t="shared" si="2"/>
        <v>21</v>
      </c>
      <c r="F16" s="9">
        <f>Sheet1!$O$7*Sheet2!E16+Sheet1!$R$7</f>
        <v>172.34482758620692</v>
      </c>
      <c r="G16">
        <v>160</v>
      </c>
      <c r="H16" s="9">
        <f t="shared" si="0"/>
        <v>165.05263157894737</v>
      </c>
    </row>
    <row r="17" spans="4:8">
      <c r="D17">
        <f t="shared" si="1"/>
        <v>13</v>
      </c>
      <c r="E17">
        <f t="shared" si="2"/>
        <v>22</v>
      </c>
      <c r="F17" s="9">
        <f>Sheet1!$O$7*Sheet2!E17+Sheet1!$R$7</f>
        <v>173.10344827586209</v>
      </c>
      <c r="G17">
        <v>160</v>
      </c>
      <c r="H17" s="9">
        <f t="shared" si="0"/>
        <v>165.11111111111111</v>
      </c>
    </row>
    <row r="18" spans="4:8">
      <c r="D18">
        <f t="shared" si="1"/>
        <v>14</v>
      </c>
      <c r="E18">
        <f t="shared" si="2"/>
        <v>23</v>
      </c>
      <c r="F18" s="9">
        <f>Sheet1!$O$7*Sheet2!E18+Sheet1!$R$7</f>
        <v>173.86206896551724</v>
      </c>
      <c r="G18">
        <v>159</v>
      </c>
      <c r="H18" s="9">
        <f t="shared" si="0"/>
        <v>165.1764705882353</v>
      </c>
    </row>
    <row r="19" spans="4:8" ht="15.75">
      <c r="D19">
        <f t="shared" si="1"/>
        <v>15</v>
      </c>
      <c r="E19">
        <f t="shared" si="2"/>
        <v>24</v>
      </c>
      <c r="F19" s="9">
        <f>Sheet1!$O$7*Sheet2!E19+Sheet1!$R$7</f>
        <v>174.62068965517241</v>
      </c>
      <c r="G19" s="11">
        <v>159</v>
      </c>
      <c r="H19" s="9">
        <f t="shared" si="0"/>
        <v>165.25</v>
      </c>
    </row>
    <row r="20" spans="4:8">
      <c r="D20">
        <f t="shared" si="1"/>
        <v>16</v>
      </c>
      <c r="E20">
        <f t="shared" si="2"/>
        <v>25</v>
      </c>
      <c r="F20" s="9">
        <f>Sheet1!$O$7*Sheet2!E20+Sheet1!$R$7</f>
        <v>175.37931034482759</v>
      </c>
      <c r="G20">
        <v>160</v>
      </c>
      <c r="H20" s="9">
        <f t="shared" si="0"/>
        <v>165.33333333333334</v>
      </c>
    </row>
    <row r="21" spans="4:8">
      <c r="D21">
        <f t="shared" si="1"/>
        <v>17</v>
      </c>
      <c r="E21">
        <f t="shared" si="2"/>
        <v>26</v>
      </c>
      <c r="F21" s="9">
        <f>Sheet1!$O$7*Sheet2!E21+Sheet1!$R$7</f>
        <v>176.13793103448276</v>
      </c>
      <c r="G21">
        <v>160</v>
      </c>
      <c r="H21" s="9">
        <f t="shared" si="0"/>
        <v>165.42857142857142</v>
      </c>
    </row>
    <row r="22" spans="4:8">
      <c r="D22">
        <f t="shared" si="1"/>
        <v>18</v>
      </c>
      <c r="E22">
        <f t="shared" si="2"/>
        <v>27</v>
      </c>
      <c r="F22" s="9">
        <f>Sheet1!$O$7*Sheet2!E22+Sheet1!$R$7</f>
        <v>176.89655172413794</v>
      </c>
      <c r="G22">
        <v>161</v>
      </c>
      <c r="H22" s="9">
        <f t="shared" si="0"/>
        <v>165.53846153846155</v>
      </c>
    </row>
    <row r="23" spans="4:8">
      <c r="D23">
        <f t="shared" si="1"/>
        <v>19</v>
      </c>
      <c r="E23">
        <f t="shared" si="2"/>
        <v>28</v>
      </c>
      <c r="F23" s="9">
        <f>Sheet1!$O$7*Sheet2!E23+Sheet1!$R$7</f>
        <v>177.65517241379311</v>
      </c>
      <c r="G23">
        <v>161</v>
      </c>
      <c r="H23" s="9">
        <f t="shared" si="0"/>
        <v>165.66666666666666</v>
      </c>
    </row>
    <row r="24" spans="4:8">
      <c r="D24">
        <f t="shared" si="1"/>
        <v>20</v>
      </c>
      <c r="E24">
        <f t="shared" si="2"/>
        <v>29</v>
      </c>
      <c r="F24" s="9">
        <f>Sheet1!$O$7*Sheet2!E24+Sheet1!$R$7</f>
        <v>178.41379310344828</v>
      </c>
      <c r="G24">
        <v>162</v>
      </c>
      <c r="H24" s="9">
        <f t="shared" si="0"/>
        <v>165.81818181818181</v>
      </c>
    </row>
    <row r="25" spans="4:8">
      <c r="D25">
        <f t="shared" si="1"/>
        <v>21</v>
      </c>
      <c r="E25">
        <f t="shared" si="2"/>
        <v>30</v>
      </c>
      <c r="F25" s="9">
        <f>Sheet1!$O$7*Sheet2!E25+Sheet1!$R$7</f>
        <v>179.17241379310346</v>
      </c>
      <c r="G25">
        <v>162</v>
      </c>
      <c r="H25" s="9">
        <f t="shared" si="0"/>
        <v>166</v>
      </c>
    </row>
    <row r="26" spans="4:8">
      <c r="D26">
        <f t="shared" si="1"/>
        <v>22</v>
      </c>
      <c r="E26">
        <f t="shared" si="2"/>
        <v>31</v>
      </c>
      <c r="F26" s="9">
        <f>Sheet1!$O$7*Sheet2!E26+Sheet1!$R$7</f>
        <v>179.93103448275863</v>
      </c>
      <c r="G26">
        <v>163</v>
      </c>
      <c r="H26" s="9">
        <f t="shared" si="0"/>
        <v>166.22222222222223</v>
      </c>
    </row>
    <row r="27" spans="4:8">
      <c r="D27">
        <f t="shared" si="1"/>
        <v>23</v>
      </c>
      <c r="E27">
        <f t="shared" si="2"/>
        <v>32</v>
      </c>
      <c r="F27" s="9">
        <f>Sheet1!$O$7*Sheet2!E27+Sheet1!$R$7</f>
        <v>180.68965517241381</v>
      </c>
      <c r="G27">
        <v>163</v>
      </c>
      <c r="H27" s="9">
        <f t="shared" si="0"/>
        <v>166.5</v>
      </c>
    </row>
    <row r="28" spans="4:8">
      <c r="D28">
        <f t="shared" si="1"/>
        <v>24</v>
      </c>
      <c r="E28">
        <f t="shared" si="2"/>
        <v>33</v>
      </c>
      <c r="F28" s="9">
        <f>Sheet1!$O$7*Sheet2!E28+Sheet1!$R$7</f>
        <v>181.44827586206898</v>
      </c>
      <c r="G28">
        <v>163</v>
      </c>
      <c r="H28" s="9">
        <f t="shared" si="0"/>
        <v>166.85714285714286</v>
      </c>
    </row>
    <row r="29" spans="4:8">
      <c r="D29">
        <f t="shared" si="1"/>
        <v>25</v>
      </c>
      <c r="E29">
        <f t="shared" si="2"/>
        <v>34</v>
      </c>
      <c r="F29" s="9">
        <f>Sheet1!$O$7*Sheet2!E29+Sheet1!$R$7</f>
        <v>182.20689655172416</v>
      </c>
      <c r="G29">
        <v>163</v>
      </c>
      <c r="H29" s="9">
        <f t="shared" si="0"/>
        <v>167.33333333333334</v>
      </c>
    </row>
    <row r="30" spans="4:8">
      <c r="D30">
        <f t="shared" si="1"/>
        <v>26</v>
      </c>
      <c r="E30">
        <f t="shared" si="2"/>
        <v>35</v>
      </c>
      <c r="F30" s="9">
        <f>Sheet1!$O$7*Sheet2!E30+Sheet1!$R$7</f>
        <v>182.9655172413793</v>
      </c>
      <c r="G30">
        <v>163</v>
      </c>
      <c r="H30" s="9">
        <f t="shared" si="0"/>
        <v>168</v>
      </c>
    </row>
    <row r="31" spans="4:8" ht="15.75">
      <c r="D31">
        <f t="shared" si="1"/>
        <v>27</v>
      </c>
      <c r="E31">
        <f t="shared" si="2"/>
        <v>36</v>
      </c>
      <c r="F31" s="9">
        <f>Sheet1!$O$7*Sheet2!E31+Sheet1!$R$7</f>
        <v>183.72413793103448</v>
      </c>
      <c r="G31" s="11">
        <v>163</v>
      </c>
      <c r="H31" s="9">
        <f t="shared" si="0"/>
        <v>169</v>
      </c>
    </row>
    <row r="32" spans="4:8">
      <c r="D32">
        <f t="shared" si="1"/>
        <v>28</v>
      </c>
      <c r="E32">
        <f t="shared" si="2"/>
        <v>37</v>
      </c>
      <c r="F32" s="9">
        <f>Sheet1!$O$7*Sheet2!E32+Sheet1!$R$7</f>
        <v>184.48275862068965</v>
      </c>
      <c r="G32">
        <v>170</v>
      </c>
      <c r="H32" s="9">
        <f t="shared" si="0"/>
        <v>170.66666666666666</v>
      </c>
    </row>
    <row r="33" spans="4:8">
      <c r="D33">
        <f t="shared" si="1"/>
        <v>29</v>
      </c>
      <c r="E33">
        <f t="shared" si="2"/>
        <v>38</v>
      </c>
      <c r="F33" s="9">
        <f>Sheet1!$O$7*Sheet2!E33+Sheet1!$R$7</f>
        <v>185.24137931034483</v>
      </c>
      <c r="G33">
        <v>176</v>
      </c>
      <c r="H33" s="9">
        <f t="shared" si="0"/>
        <v>174</v>
      </c>
    </row>
    <row r="34" spans="4:8" ht="15.75">
      <c r="D34">
        <f t="shared" si="1"/>
        <v>30</v>
      </c>
      <c r="E34">
        <f t="shared" si="2"/>
        <v>39</v>
      </c>
      <c r="F34" s="9">
        <f>Sheet1!$O$7*Sheet2!E34+Sheet1!$R$7</f>
        <v>186</v>
      </c>
      <c r="G34" s="11">
        <f>F34</f>
        <v>186</v>
      </c>
      <c r="H34" s="9">
        <f t="shared" si="0"/>
        <v>184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WDV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Van Warren</dc:creator>
  <cp:lastModifiedBy>L. Van Warren</cp:lastModifiedBy>
  <dcterms:created xsi:type="dcterms:W3CDTF">2011-12-20T03:47:03Z</dcterms:created>
  <dcterms:modified xsi:type="dcterms:W3CDTF">2011-12-20T07:46:37Z</dcterms:modified>
</cp:coreProperties>
</file>